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updateLinks="never" defaultThemeVersion="124226"/>
  <xr:revisionPtr revIDLastSave="71" documentId="8_{BFAB4B33-81A9-4C4B-9F3B-E81D89391EB6}" xr6:coauthVersionLast="47" xr6:coauthVersionMax="47" xr10:uidLastSave="{B88764AB-37CE-4D65-8FC9-D640BC3F5EF5}"/>
  <bookViews>
    <workbookView xWindow="-120" yWindow="-120" windowWidth="29040" windowHeight="15720" xr2:uid="{00000000-000D-0000-FFFF-FFFF00000000}"/>
  </bookViews>
  <sheets>
    <sheet name="CalPags - Continente" sheetId="1" r:id="rId1"/>
  </sheets>
  <definedNames>
    <definedName name="_xlnm._FilterDatabase" localSheetId="0" hidden="1">'CalPags - Continente'!$B$1:$B$661</definedName>
    <definedName name="_xlnm.Print_Area" localSheetId="0">'CalPags - Continente'!$B$1:$F$150</definedName>
    <definedName name="_xlnm.Print_Titles" localSheetId="0">'CalPags - Continente'!$1:$3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8" i="1" l="1"/>
  <c r="E130" i="1" l="1"/>
  <c r="E97" i="1" l="1"/>
  <c r="E69" i="1" l="1"/>
  <c r="E149" i="1" s="1"/>
  <c r="E46" i="1" l="1"/>
  <c r="E27" i="1" l="1"/>
  <c r="E19" i="1" l="1"/>
  <c r="E47" i="1" s="1"/>
  <c r="E150" i="1" s="1"/>
</calcChain>
</file>

<file path=xl/sharedStrings.xml><?xml version="1.0" encoding="utf-8"?>
<sst xmlns="http://schemas.openxmlformats.org/spreadsheetml/2006/main" count="287" uniqueCount="72">
  <si>
    <t>CALENDÁRIO DE PAGAMENTOS - CONTINENTE</t>
  </si>
  <si>
    <t>AJUDA / APOIO</t>
  </si>
  <si>
    <t>Tipo de pagamento</t>
  </si>
  <si>
    <t>Pagamento efetuado a:</t>
  </si>
  <si>
    <t>Montante  
(mil euros)</t>
  </si>
  <si>
    <t>Nº  
Beneficiários</t>
  </si>
  <si>
    <t>OUTUBRO</t>
  </si>
  <si>
    <t>OUTUBRO Total</t>
  </si>
  <si>
    <t>NOVEMBRO</t>
  </si>
  <si>
    <t>NOVEMBRO Total</t>
  </si>
  <si>
    <t>A.1.1 Apoio ao Rendimento Base</t>
  </si>
  <si>
    <t>Adiantamento 70%</t>
  </si>
  <si>
    <t>A.1.2.1 Pagamento por vaca em aleitamento</t>
  </si>
  <si>
    <t>A.1.2.2 Pagamento aos pequenos ruminantes</t>
  </si>
  <si>
    <t>A.1.2.3 Pagamento ao leite de vaca</t>
  </si>
  <si>
    <t>A.1.2.4 Pagamento ao arroz</t>
  </si>
  <si>
    <t>A.1.2.5 Pagamento ao tomate para indústria</t>
  </si>
  <si>
    <t>A.1.2.6 Pagamento às proteaginosas</t>
  </si>
  <si>
    <t>A.2.1 Pagamento aos Pequenos Agricultores</t>
  </si>
  <si>
    <t>Adiantamento 85%</t>
  </si>
  <si>
    <t>C.1.1.2.2 Culturas permanentes e paisagens tradicionais</t>
  </si>
  <si>
    <t>C.1.1.3 Mosaico agroflorestal</t>
  </si>
  <si>
    <t>CAMPANHA 2025</t>
  </si>
  <si>
    <t>2025 Total</t>
  </si>
  <si>
    <t>CAMPANHA 2025 Total</t>
  </si>
  <si>
    <t>C.1.1.1.1.1 Conservação do solo –  Sementeira direta</t>
  </si>
  <si>
    <t>C.1.1.1.1.2 Conservação do solo - Enrelvamento</t>
  </si>
  <si>
    <t>C.1.2.1 Apoio às Zonas com Condicionantes Naturais</t>
  </si>
  <si>
    <t>A.2.2 Apoio Redistributivo Complementar</t>
  </si>
  <si>
    <t>C.1.1.7 Produção integrada – Culturas agrícolas</t>
  </si>
  <si>
    <t>C.1.1.8 Agricultura biológica</t>
  </si>
  <si>
    <t>C.1.2.2 Pagamento Rede Natura</t>
  </si>
  <si>
    <t>DEZEMBRO</t>
  </si>
  <si>
    <t>DEZEMBRO Total</t>
  </si>
  <si>
    <t>1ª Prestação</t>
  </si>
  <si>
    <t>A.3.3.1 Maneio da pastagem permanente</t>
  </si>
  <si>
    <t>C.1.1.4 Manutenção de raças autóctones</t>
  </si>
  <si>
    <t>100%</t>
  </si>
  <si>
    <t>Saldo</t>
  </si>
  <si>
    <t>D.2.1 Planos Zonais Agroambientais</t>
  </si>
  <si>
    <t>D.2.3.2 Gestão do pastoreio em áreas de baldio do Barroso</t>
  </si>
  <si>
    <t>PDR 2020 M8.1.2 Instalação de sistemas agroflorestais</t>
  </si>
  <si>
    <t>JANEIRO</t>
  </si>
  <si>
    <t>JANEIRO Total</t>
  </si>
  <si>
    <t>2026 Total</t>
  </si>
  <si>
    <t>C.1.1.1.2 Uso eficiente da água</t>
  </si>
  <si>
    <t>RURIS - Florestação de terras agrícolas - Prémio por perda de rendimento</t>
  </si>
  <si>
    <t>QCA II - Medidas florestais do R 2080/92 - Prémio por perda de rendimento</t>
  </si>
  <si>
    <t>PRODER 2.3.2.2 Instalação de sistemas florestais e agroflorestais</t>
  </si>
  <si>
    <t>≤ 3</t>
  </si>
  <si>
    <t>FEVEREIRO</t>
  </si>
  <si>
    <t>FEVEREIRO Total</t>
  </si>
  <si>
    <t>A.1.2.9 Pagamento ao milho silagem</t>
  </si>
  <si>
    <t>A.1.2.10 Pagamento à multiplicação de sementes certificadas</t>
  </si>
  <si>
    <t>A.3.3.2 Promoção da fertilização orgânica</t>
  </si>
  <si>
    <t>A.3.6 Práticas promotoras da biodiversidade</t>
  </si>
  <si>
    <t>C.1.1.1.1.3 Conservação do solo - Pastagens Biodiversas</t>
  </si>
  <si>
    <t>PDR 2020 M8.1.1 Florestação de terras agrícolas e não agrícolas</t>
  </si>
  <si>
    <t>MARÇO</t>
  </si>
  <si>
    <t>MARÇO Total</t>
  </si>
  <si>
    <t>A.1.2.7 Pagamento aos cereais praganosos</t>
  </si>
  <si>
    <t>A.1.2.8 Pagamento ao milho grão</t>
  </si>
  <si>
    <t>A.3.4 Melhorar a eficiência alimentar animal</t>
  </si>
  <si>
    <t>A.3.5 Bem-estar animal e uso racional de antimicrobianos</t>
  </si>
  <si>
    <t>C.1.1.2.1 Montados e lameiros</t>
  </si>
  <si>
    <t>D.2.4 Proteção de espécies com estatuto – Superfície agrícola - Aves</t>
  </si>
  <si>
    <t>D.2.5 Proteção de espécies com estatuto – Silvoambientais</t>
  </si>
  <si>
    <t>ABRIL</t>
  </si>
  <si>
    <t>ABRIL Total</t>
  </si>
  <si>
    <t>D.2.2 Gestão do montado por resultados</t>
  </si>
  <si>
    <t>D.2.3.1 Manutenção do mosaico paisagístico do Barroso</t>
  </si>
  <si>
    <t>D.2.4 Proteção de espécies com estatuto – Superfície agrícola - lobo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</si>
</sst>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</numFmts>
  <fonts count="12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4" xfId="0" applyNumberFormat="1" applyFont="1" applyBorder="1" applyAlignment="1">
      <alignment horizontal="right" vertical="center"/>
    </xf>
    <xf numFmtId="166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9" fillId="3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vertical="center"/>
    </xf>
    <xf numFmtId="167" fontId="10" fillId="6" borderId="3" xfId="1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167" fontId="10" fillId="2" borderId="3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indent="1"/>
    </xf>
    <xf numFmtId="166" fontId="7" fillId="0" borderId="1" xfId="0" applyNumberFormat="1" applyFont="1" applyBorder="1" applyAlignment="1">
      <alignment horizontal="center" vertical="center"/>
    </xf>
    <xf numFmtId="3" fontId="6" fillId="2" borderId="3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left" vertical="center" wrapText="1" indent="1"/>
    </xf>
    <xf numFmtId="3" fontId="10" fillId="6" borderId="3" xfId="1" applyNumberFormat="1" applyFont="1" applyFill="1" applyBorder="1" applyAlignment="1">
      <alignment vertical="center"/>
    </xf>
    <xf numFmtId="3" fontId="6" fillId="6" borderId="4" xfId="0" applyNumberFormat="1" applyFont="1" applyFill="1" applyBorder="1" applyAlignment="1">
      <alignment vertical="center"/>
    </xf>
    <xf numFmtId="3" fontId="0" fillId="7" borderId="0" xfId="0" applyNumberFormat="1" applyFill="1"/>
    <xf numFmtId="3" fontId="5" fillId="7" borderId="0" xfId="0" applyNumberFormat="1" applyFont="1" applyFill="1"/>
    <xf numFmtId="0" fontId="5" fillId="7" borderId="0" xfId="0" applyFont="1" applyFill="1"/>
  </cellXfs>
  <cellStyles count="3">
    <cellStyle name="Normal" xfId="0" builtinId="0"/>
    <cellStyle name="Normal 2" xfId="2" xr:uid="{00000000-0005-0000-0000-000001000000}"/>
    <cellStyle name="Vírgula" xfId="1" builtinId="3"/>
  </cellStyles>
  <dxfs count="22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T661"/>
  <sheetViews>
    <sheetView showGridLines="0" tabSelected="1" zoomScaleNormal="100" workbookViewId="0">
      <pane ySplit="3" topLeftCell="A131" activePane="bottomLeft" state="frozen"/>
      <selection pane="bottomLeft"/>
    </sheetView>
  </sheetViews>
  <sheetFormatPr defaultRowHeight="12.75" x14ac:dyDescent="0.2"/>
  <cols>
    <col min="1" max="1" width="1.42578125" style="5" customWidth="1"/>
    <col min="2" max="2" width="51.42578125" style="5" customWidth="1"/>
    <col min="3" max="3" width="17" style="5" customWidth="1"/>
    <col min="4" max="4" width="12.85546875" style="5" customWidth="1"/>
    <col min="5" max="5" width="12.140625" style="5" customWidth="1"/>
    <col min="6" max="6" width="10.85546875" style="5" customWidth="1"/>
    <col min="7" max="7" width="10.85546875" bestFit="1" customWidth="1"/>
    <col min="9" max="9" width="16.7109375" bestFit="1" customWidth="1"/>
  </cols>
  <sheetData>
    <row r="1" spans="2:202" s="1" customFormat="1" ht="21.75" customHeight="1" x14ac:dyDescent="0.2">
      <c r="B1" s="2" t="s">
        <v>0</v>
      </c>
      <c r="C1" s="2"/>
      <c r="D1" s="3"/>
      <c r="E1" s="3"/>
      <c r="F1" s="3" t="s">
        <v>22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5" customFormat="1" x14ac:dyDescent="0.2">
      <c r="C2" s="6"/>
      <c r="D2"/>
      <c r="E2"/>
      <c r="F2"/>
      <c r="G2"/>
      <c r="H2"/>
      <c r="I2"/>
      <c r="J2"/>
      <c r="K2"/>
      <c r="L2" s="7"/>
    </row>
    <row r="3" spans="2:202" s="8" customFormat="1" ht="22.5" x14ac:dyDescent="0.2">
      <c r="B3" s="11" t="s">
        <v>1</v>
      </c>
      <c r="C3" s="12" t="s">
        <v>2</v>
      </c>
      <c r="D3" s="12" t="s">
        <v>3</v>
      </c>
      <c r="E3" s="13" t="s">
        <v>4</v>
      </c>
      <c r="F3" s="14" t="s">
        <v>5</v>
      </c>
      <c r="G3"/>
      <c r="H3" s="9"/>
      <c r="I3" s="9"/>
      <c r="J3" s="9"/>
      <c r="K3" s="9"/>
      <c r="L3" s="10"/>
      <c r="M3" s="10"/>
    </row>
    <row r="4" spans="2:202" s="5" customFormat="1" ht="15" x14ac:dyDescent="0.2">
      <c r="B4" s="28">
        <v>2025</v>
      </c>
      <c r="C4" s="29"/>
      <c r="D4" s="29"/>
      <c r="E4" s="29"/>
      <c r="F4" s="30"/>
      <c r="G4"/>
      <c r="H4" s="9"/>
      <c r="I4" s="9"/>
      <c r="J4" s="9"/>
      <c r="K4" s="9"/>
      <c r="L4" s="9"/>
      <c r="M4" s="9"/>
    </row>
    <row r="5" spans="2:202" s="5" customFormat="1" ht="12.75" customHeight="1" x14ac:dyDescent="0.2">
      <c r="B5" s="15" t="s">
        <v>6</v>
      </c>
      <c r="C5" s="16"/>
      <c r="D5" s="16"/>
      <c r="E5" s="16"/>
      <c r="F5" s="23"/>
      <c r="G5"/>
      <c r="H5" s="9"/>
      <c r="I5" s="9"/>
      <c r="J5" s="9"/>
      <c r="K5" s="9"/>
      <c r="L5" s="9"/>
      <c r="M5" s="9"/>
    </row>
    <row r="6" spans="2:202" s="5" customFormat="1" ht="19.5" customHeight="1" x14ac:dyDescent="0.2">
      <c r="B6" s="19" t="s">
        <v>10</v>
      </c>
      <c r="C6" s="22" t="s">
        <v>11</v>
      </c>
      <c r="D6" s="21">
        <v>45961</v>
      </c>
      <c r="E6" s="36">
        <v>211428.76416999998</v>
      </c>
      <c r="F6" s="18">
        <v>64930</v>
      </c>
      <c r="G6"/>
      <c r="H6" s="9"/>
      <c r="I6" s="9"/>
      <c r="J6" s="9"/>
      <c r="K6" s="9"/>
      <c r="L6" s="9"/>
      <c r="M6" s="9"/>
    </row>
    <row r="7" spans="2:202" s="5" customFormat="1" ht="19.5" customHeight="1" x14ac:dyDescent="0.2">
      <c r="B7" s="19" t="s">
        <v>12</v>
      </c>
      <c r="C7" s="22" t="s">
        <v>11</v>
      </c>
      <c r="D7" s="21">
        <v>45961</v>
      </c>
      <c r="E7" s="36">
        <v>31567.297030000002</v>
      </c>
      <c r="F7" s="18">
        <v>13206</v>
      </c>
      <c r="G7"/>
      <c r="H7" s="9"/>
      <c r="I7" s="9"/>
      <c r="J7" s="9"/>
      <c r="K7" s="9"/>
      <c r="L7" s="9"/>
      <c r="M7" s="9"/>
    </row>
    <row r="8" spans="2:202" s="5" customFormat="1" ht="19.5" customHeight="1" x14ac:dyDescent="0.2">
      <c r="B8" s="19" t="s">
        <v>13</v>
      </c>
      <c r="C8" s="22" t="s">
        <v>11</v>
      </c>
      <c r="D8" s="21">
        <v>45961</v>
      </c>
      <c r="E8" s="36">
        <v>22835.044409999999</v>
      </c>
      <c r="F8" s="18">
        <v>16421</v>
      </c>
      <c r="G8"/>
      <c r="H8" s="9"/>
      <c r="I8" s="9"/>
      <c r="J8" s="9"/>
      <c r="K8" s="9"/>
      <c r="L8" s="9"/>
      <c r="M8" s="9"/>
    </row>
    <row r="9" spans="2:202" s="5" customFormat="1" ht="19.5" customHeight="1" x14ac:dyDescent="0.2">
      <c r="B9" s="19" t="s">
        <v>14</v>
      </c>
      <c r="C9" s="22" t="s">
        <v>11</v>
      </c>
      <c r="D9" s="21">
        <v>45961</v>
      </c>
      <c r="E9" s="36">
        <v>11221.393599999999</v>
      </c>
      <c r="F9" s="18">
        <v>1350</v>
      </c>
      <c r="G9"/>
      <c r="H9" s="9"/>
      <c r="I9" s="9"/>
      <c r="J9" s="9"/>
      <c r="K9" s="9"/>
      <c r="L9" s="9"/>
      <c r="M9" s="9"/>
    </row>
    <row r="10" spans="2:202" s="5" customFormat="1" ht="19.5" customHeight="1" x14ac:dyDescent="0.2">
      <c r="B10" s="19" t="s">
        <v>15</v>
      </c>
      <c r="C10" s="22" t="s">
        <v>11</v>
      </c>
      <c r="D10" s="21">
        <v>45961</v>
      </c>
      <c r="E10" s="36">
        <v>7731.4163799999997</v>
      </c>
      <c r="F10" s="18">
        <v>816</v>
      </c>
      <c r="G10"/>
      <c r="H10" s="9"/>
      <c r="I10" s="9"/>
      <c r="J10" s="9"/>
      <c r="K10" s="9"/>
      <c r="L10" s="9"/>
      <c r="M10" s="9"/>
    </row>
    <row r="11" spans="2:202" s="5" customFormat="1" ht="19.5" customHeight="1" x14ac:dyDescent="0.2">
      <c r="B11" s="19" t="s">
        <v>16</v>
      </c>
      <c r="C11" s="22" t="s">
        <v>11</v>
      </c>
      <c r="D11" s="21">
        <v>45961</v>
      </c>
      <c r="E11" s="36">
        <v>2024.85979</v>
      </c>
      <c r="F11" s="18">
        <v>237</v>
      </c>
      <c r="G11"/>
      <c r="H11" s="9"/>
      <c r="I11" s="9"/>
      <c r="J11" s="9"/>
      <c r="K11" s="9"/>
      <c r="L11" s="9"/>
      <c r="M11" s="9"/>
    </row>
    <row r="12" spans="2:202" s="5" customFormat="1" ht="19.5" customHeight="1" x14ac:dyDescent="0.2">
      <c r="B12" s="19" t="s">
        <v>17</v>
      </c>
      <c r="C12" s="22" t="s">
        <v>11</v>
      </c>
      <c r="D12" s="21">
        <v>45961</v>
      </c>
      <c r="E12" s="36">
        <v>1178.4319499999999</v>
      </c>
      <c r="F12" s="18">
        <v>2375</v>
      </c>
      <c r="G12"/>
      <c r="H12" s="9"/>
      <c r="I12" s="9"/>
      <c r="J12" s="9"/>
      <c r="K12" s="9"/>
      <c r="L12" s="9"/>
      <c r="M12" s="9"/>
    </row>
    <row r="13" spans="2:202" s="5" customFormat="1" ht="19.5" customHeight="1" x14ac:dyDescent="0.2">
      <c r="B13" s="19" t="s">
        <v>18</v>
      </c>
      <c r="C13" s="22" t="s">
        <v>11</v>
      </c>
      <c r="D13" s="21">
        <v>45961</v>
      </c>
      <c r="E13" s="36">
        <v>39894.707900000001</v>
      </c>
      <c r="F13" s="18">
        <v>83170</v>
      </c>
      <c r="G13"/>
      <c r="H13" s="9"/>
      <c r="I13" s="9"/>
      <c r="J13" s="9"/>
      <c r="K13" s="9"/>
      <c r="L13" s="9"/>
      <c r="M13" s="9"/>
    </row>
    <row r="14" spans="2:202" s="5" customFormat="1" ht="19.5" customHeight="1" x14ac:dyDescent="0.2">
      <c r="B14" s="19" t="s">
        <v>25</v>
      </c>
      <c r="C14" s="22" t="s">
        <v>19</v>
      </c>
      <c r="D14" s="21">
        <v>45961</v>
      </c>
      <c r="E14" s="36">
        <v>389.63875999999999</v>
      </c>
      <c r="F14" s="18">
        <v>119</v>
      </c>
      <c r="G14"/>
      <c r="H14" s="9"/>
      <c r="I14" s="9"/>
      <c r="J14" s="9"/>
      <c r="K14" s="9"/>
      <c r="L14" s="9"/>
      <c r="M14" s="9"/>
    </row>
    <row r="15" spans="2:202" s="5" customFormat="1" ht="19.5" customHeight="1" x14ac:dyDescent="0.2">
      <c r="B15" s="19" t="s">
        <v>26</v>
      </c>
      <c r="C15" s="22" t="s">
        <v>19</v>
      </c>
      <c r="D15" s="21">
        <v>45961</v>
      </c>
      <c r="E15" s="36">
        <v>10047.079</v>
      </c>
      <c r="F15" s="18">
        <v>6415</v>
      </c>
      <c r="G15"/>
      <c r="H15" s="9"/>
      <c r="I15" s="9"/>
      <c r="J15" s="9"/>
      <c r="K15" s="9"/>
      <c r="L15" s="9"/>
      <c r="M15" s="9"/>
    </row>
    <row r="16" spans="2:202" s="5" customFormat="1" ht="19.5" customHeight="1" x14ac:dyDescent="0.2">
      <c r="B16" s="19" t="s">
        <v>20</v>
      </c>
      <c r="C16" s="22" t="s">
        <v>19</v>
      </c>
      <c r="D16" s="21">
        <v>45961</v>
      </c>
      <c r="E16" s="36">
        <v>18621.755670000002</v>
      </c>
      <c r="F16" s="18">
        <v>31279</v>
      </c>
      <c r="G16"/>
      <c r="H16" s="9"/>
      <c r="I16" s="9"/>
      <c r="J16" s="9"/>
      <c r="K16" s="9"/>
      <c r="L16" s="9"/>
      <c r="M16" s="9"/>
    </row>
    <row r="17" spans="2:13" s="5" customFormat="1" ht="19.5" customHeight="1" x14ac:dyDescent="0.2">
      <c r="B17" s="19" t="s">
        <v>21</v>
      </c>
      <c r="C17" s="22" t="s">
        <v>19</v>
      </c>
      <c r="D17" s="21">
        <v>45961</v>
      </c>
      <c r="E17" s="36">
        <v>25450.097600000001</v>
      </c>
      <c r="F17" s="18">
        <v>52168</v>
      </c>
      <c r="G17"/>
      <c r="H17" s="9"/>
      <c r="I17" s="9"/>
      <c r="J17" s="9"/>
      <c r="K17" s="9"/>
      <c r="L17" s="9"/>
      <c r="M17" s="9"/>
    </row>
    <row r="18" spans="2:13" s="5" customFormat="1" ht="19.5" customHeight="1" x14ac:dyDescent="0.2">
      <c r="B18" s="19" t="s">
        <v>27</v>
      </c>
      <c r="C18" s="22" t="s">
        <v>19</v>
      </c>
      <c r="D18" s="21">
        <v>45961</v>
      </c>
      <c r="E18" s="36">
        <v>136502.85552000001</v>
      </c>
      <c r="F18" s="18">
        <v>130402</v>
      </c>
      <c r="G18"/>
      <c r="H18" s="9"/>
      <c r="I18" s="9"/>
      <c r="J18" s="9"/>
      <c r="K18" s="9"/>
      <c r="L18" s="9"/>
      <c r="M18" s="9"/>
    </row>
    <row r="19" spans="2:13" s="5" customFormat="1" ht="19.5" customHeight="1" x14ac:dyDescent="0.2">
      <c r="B19" s="24" t="s">
        <v>7</v>
      </c>
      <c r="C19" s="25"/>
      <c r="D19" s="25"/>
      <c r="E19" s="26">
        <f>SUM(E6:E18)</f>
        <v>518893.34178000002</v>
      </c>
      <c r="F19" s="27"/>
      <c r="G19"/>
      <c r="H19" s="9"/>
      <c r="I19" s="9"/>
      <c r="J19" s="9"/>
      <c r="K19" s="9"/>
      <c r="L19" s="9"/>
      <c r="M19" s="9"/>
    </row>
    <row r="20" spans="2:13" s="5" customFormat="1" ht="12.75" customHeight="1" x14ac:dyDescent="0.2">
      <c r="B20" s="15" t="s">
        <v>8</v>
      </c>
      <c r="C20" s="16"/>
      <c r="D20" s="16"/>
      <c r="E20" s="37"/>
      <c r="F20" s="38"/>
      <c r="G20"/>
      <c r="H20" s="9"/>
      <c r="I20" s="9"/>
      <c r="J20" s="9"/>
      <c r="K20" s="9"/>
      <c r="L20" s="9"/>
      <c r="M20" s="9"/>
    </row>
    <row r="21" spans="2:13" s="5" customFormat="1" ht="19.5" customHeight="1" x14ac:dyDescent="0.2">
      <c r="B21" s="19" t="s">
        <v>10</v>
      </c>
      <c r="C21" s="22" t="s">
        <v>11</v>
      </c>
      <c r="D21" s="21">
        <v>45989</v>
      </c>
      <c r="E21" s="36">
        <v>1362.64148</v>
      </c>
      <c r="F21" s="18">
        <v>735</v>
      </c>
      <c r="G21"/>
      <c r="H21" s="9"/>
      <c r="I21" s="9"/>
      <c r="J21" s="9"/>
      <c r="K21" s="9"/>
      <c r="L21" s="9"/>
      <c r="M21" s="9"/>
    </row>
    <row r="22" spans="2:13" s="5" customFormat="1" ht="19.5" customHeight="1" x14ac:dyDescent="0.2">
      <c r="B22" s="19" t="s">
        <v>18</v>
      </c>
      <c r="C22" s="22" t="s">
        <v>11</v>
      </c>
      <c r="D22" s="21">
        <v>45989</v>
      </c>
      <c r="E22" s="36">
        <v>107.93879</v>
      </c>
      <c r="F22" s="18">
        <v>218</v>
      </c>
      <c r="G22"/>
      <c r="H22" s="9"/>
      <c r="I22" s="9"/>
      <c r="J22" s="9"/>
      <c r="K22" s="9"/>
      <c r="L22" s="9"/>
      <c r="M22" s="9"/>
    </row>
    <row r="23" spans="2:13" s="5" customFormat="1" ht="19.5" customHeight="1" x14ac:dyDescent="0.2">
      <c r="B23" s="19" t="s">
        <v>28</v>
      </c>
      <c r="C23" s="22" t="s">
        <v>11</v>
      </c>
      <c r="D23" s="21">
        <v>45989</v>
      </c>
      <c r="E23" s="36">
        <v>48473.326909999996</v>
      </c>
      <c r="F23" s="18">
        <v>59175</v>
      </c>
      <c r="G23"/>
      <c r="H23" s="9"/>
      <c r="I23" s="9"/>
      <c r="J23" s="9"/>
      <c r="K23" s="9"/>
      <c r="L23" s="9"/>
      <c r="M23" s="9"/>
    </row>
    <row r="24" spans="2:13" s="5" customFormat="1" ht="19.5" customHeight="1" x14ac:dyDescent="0.2">
      <c r="B24" s="19" t="s">
        <v>29</v>
      </c>
      <c r="C24" s="22" t="s">
        <v>19</v>
      </c>
      <c r="D24" s="21">
        <v>45989</v>
      </c>
      <c r="E24" s="36">
        <v>61343.991390000003</v>
      </c>
      <c r="F24" s="20">
        <v>12359</v>
      </c>
      <c r="G24"/>
      <c r="H24" s="9"/>
      <c r="I24" s="9"/>
      <c r="J24" s="9"/>
      <c r="K24" s="9"/>
      <c r="L24" s="9"/>
      <c r="M24" s="9"/>
    </row>
    <row r="25" spans="2:13" s="5" customFormat="1" ht="19.5" customHeight="1" x14ac:dyDescent="0.2">
      <c r="B25" s="19" t="s">
        <v>30</v>
      </c>
      <c r="C25" s="22" t="s">
        <v>19</v>
      </c>
      <c r="D25" s="21">
        <v>45989</v>
      </c>
      <c r="E25" s="36">
        <v>93143.828990000024</v>
      </c>
      <c r="F25" s="20">
        <v>13508</v>
      </c>
      <c r="G25"/>
      <c r="H25" s="9"/>
      <c r="I25" s="9"/>
      <c r="J25" s="9"/>
      <c r="K25" s="9"/>
      <c r="L25" s="9"/>
      <c r="M25" s="9"/>
    </row>
    <row r="26" spans="2:13" s="5" customFormat="1" ht="19.5" customHeight="1" x14ac:dyDescent="0.2">
      <c r="B26" s="19" t="s">
        <v>31</v>
      </c>
      <c r="C26" s="22" t="s">
        <v>19</v>
      </c>
      <c r="D26" s="21">
        <v>45989</v>
      </c>
      <c r="E26" s="17">
        <v>11599.732980000001</v>
      </c>
      <c r="F26" s="18">
        <v>10153</v>
      </c>
      <c r="G26"/>
      <c r="H26" s="9"/>
      <c r="I26" s="9"/>
      <c r="J26" s="9"/>
      <c r="K26" s="9"/>
      <c r="L26" s="9"/>
      <c r="M26" s="9"/>
    </row>
    <row r="27" spans="2:13" s="5" customFormat="1" ht="19.5" customHeight="1" x14ac:dyDescent="0.2">
      <c r="B27" s="24" t="s">
        <v>9</v>
      </c>
      <c r="C27" s="25"/>
      <c r="D27" s="25"/>
      <c r="E27" s="26">
        <f>SUM(E21:E26)</f>
        <v>216031.46054000003</v>
      </c>
      <c r="F27" s="27"/>
      <c r="G27"/>
      <c r="H27" s="9"/>
      <c r="I27" s="9"/>
      <c r="J27" s="9"/>
      <c r="K27" s="9"/>
      <c r="L27" s="9"/>
      <c r="M27" s="9"/>
    </row>
    <row r="28" spans="2:13" s="5" customFormat="1" ht="12.75" customHeight="1" x14ac:dyDescent="0.2">
      <c r="B28" s="15" t="s">
        <v>32</v>
      </c>
      <c r="C28" s="16"/>
      <c r="D28" s="16"/>
      <c r="E28" s="37"/>
      <c r="F28" s="38"/>
      <c r="G28"/>
      <c r="H28" s="9"/>
      <c r="I28" s="9"/>
      <c r="J28" s="9"/>
      <c r="K28" s="9"/>
      <c r="L28" s="9"/>
      <c r="M28" s="9"/>
    </row>
    <row r="29" spans="2:13" s="5" customFormat="1" ht="19.5" customHeight="1" x14ac:dyDescent="0.2">
      <c r="B29" s="39" t="s">
        <v>10</v>
      </c>
      <c r="C29" s="40" t="s">
        <v>34</v>
      </c>
      <c r="D29" s="41">
        <v>46021</v>
      </c>
      <c r="E29" s="36">
        <v>76166.715120000008</v>
      </c>
      <c r="F29" s="18">
        <v>65057</v>
      </c>
      <c r="G29"/>
      <c r="H29" s="9"/>
      <c r="I29" s="9"/>
      <c r="J29" s="9"/>
      <c r="K29" s="9"/>
      <c r="L29" s="9"/>
      <c r="M29" s="9"/>
    </row>
    <row r="30" spans="2:13" s="5" customFormat="1" ht="19.5" customHeight="1" x14ac:dyDescent="0.2">
      <c r="B30" s="39" t="s">
        <v>12</v>
      </c>
      <c r="C30" s="40" t="s">
        <v>34</v>
      </c>
      <c r="D30" s="41">
        <v>46021</v>
      </c>
      <c r="E30" s="36">
        <v>11439.887980000001</v>
      </c>
      <c r="F30" s="18">
        <v>13238</v>
      </c>
      <c r="G30"/>
      <c r="H30" s="9"/>
      <c r="I30" s="9"/>
      <c r="J30" s="9"/>
      <c r="K30" s="9"/>
      <c r="L30" s="9"/>
      <c r="M30" s="9"/>
    </row>
    <row r="31" spans="2:13" s="5" customFormat="1" ht="19.5" customHeight="1" x14ac:dyDescent="0.2">
      <c r="B31" s="39" t="s">
        <v>13</v>
      </c>
      <c r="C31" s="40" t="s">
        <v>34</v>
      </c>
      <c r="D31" s="41">
        <v>46021</v>
      </c>
      <c r="E31" s="36">
        <v>8131.1131799999994</v>
      </c>
      <c r="F31" s="18">
        <v>16356</v>
      </c>
      <c r="G31"/>
      <c r="H31" s="9"/>
      <c r="I31" s="9"/>
      <c r="J31" s="9"/>
      <c r="K31" s="9"/>
      <c r="L31" s="9"/>
      <c r="M31" s="9"/>
    </row>
    <row r="32" spans="2:13" s="5" customFormat="1" ht="19.5" customHeight="1" x14ac:dyDescent="0.2">
      <c r="B32" s="39" t="s">
        <v>14</v>
      </c>
      <c r="C32" s="40" t="s">
        <v>34</v>
      </c>
      <c r="D32" s="41">
        <v>46021</v>
      </c>
      <c r="E32" s="36">
        <v>4067.7049999999999</v>
      </c>
      <c r="F32" s="18">
        <v>1357</v>
      </c>
      <c r="G32"/>
      <c r="H32" s="9"/>
      <c r="I32" s="9"/>
      <c r="J32" s="9"/>
      <c r="K32" s="9"/>
      <c r="L32" s="9"/>
      <c r="M32" s="9"/>
    </row>
    <row r="33" spans="2:13" s="5" customFormat="1" ht="19.5" customHeight="1" x14ac:dyDescent="0.2">
      <c r="B33" s="39" t="s">
        <v>15</v>
      </c>
      <c r="C33" s="40" t="s">
        <v>34</v>
      </c>
      <c r="D33" s="41">
        <v>46021</v>
      </c>
      <c r="E33" s="36">
        <v>2635.4728300000002</v>
      </c>
      <c r="F33" s="18">
        <v>803</v>
      </c>
      <c r="G33"/>
      <c r="H33" s="9"/>
      <c r="I33" s="9"/>
      <c r="J33" s="9"/>
      <c r="K33" s="9"/>
      <c r="L33" s="9"/>
      <c r="M33" s="9"/>
    </row>
    <row r="34" spans="2:13" s="5" customFormat="1" ht="19.5" customHeight="1" x14ac:dyDescent="0.2">
      <c r="B34" s="39" t="s">
        <v>16</v>
      </c>
      <c r="C34" s="40" t="s">
        <v>34</v>
      </c>
      <c r="D34" s="41">
        <v>46021</v>
      </c>
      <c r="E34" s="36">
        <v>2024.51677</v>
      </c>
      <c r="F34" s="18">
        <v>320</v>
      </c>
      <c r="G34"/>
      <c r="H34" s="9"/>
      <c r="I34" s="9"/>
      <c r="J34" s="9"/>
      <c r="K34" s="9"/>
      <c r="L34" s="9"/>
      <c r="M34" s="9"/>
    </row>
    <row r="35" spans="2:13" s="5" customFormat="1" ht="19.5" customHeight="1" x14ac:dyDescent="0.2">
      <c r="B35" s="39" t="s">
        <v>17</v>
      </c>
      <c r="C35" s="40" t="s">
        <v>34</v>
      </c>
      <c r="D35" s="41">
        <v>46021</v>
      </c>
      <c r="E35" s="36">
        <v>428.28235999999998</v>
      </c>
      <c r="F35" s="18">
        <v>2362</v>
      </c>
      <c r="G35"/>
      <c r="H35" s="9"/>
      <c r="I35" s="9"/>
      <c r="J35" s="9"/>
      <c r="K35" s="9"/>
      <c r="L35" s="9"/>
      <c r="M35" s="9"/>
    </row>
    <row r="36" spans="2:13" s="5" customFormat="1" ht="19.5" customHeight="1" x14ac:dyDescent="0.2">
      <c r="B36" s="39" t="s">
        <v>18</v>
      </c>
      <c r="C36" s="40" t="s">
        <v>34</v>
      </c>
      <c r="D36" s="41">
        <v>46021</v>
      </c>
      <c r="E36" s="36">
        <v>14336.39293</v>
      </c>
      <c r="F36" s="18">
        <v>83228</v>
      </c>
      <c r="G36"/>
      <c r="H36" s="9"/>
      <c r="I36" s="9"/>
      <c r="J36" s="9"/>
      <c r="K36" s="9"/>
      <c r="L36" s="9"/>
      <c r="M36" s="9"/>
    </row>
    <row r="37" spans="2:13" s="5" customFormat="1" ht="19.5" customHeight="1" x14ac:dyDescent="0.2">
      <c r="B37" s="39" t="s">
        <v>28</v>
      </c>
      <c r="C37" s="40" t="s">
        <v>34</v>
      </c>
      <c r="D37" s="41">
        <v>46021</v>
      </c>
      <c r="E37" s="36">
        <v>17485.72969</v>
      </c>
      <c r="F37" s="18">
        <v>59144</v>
      </c>
      <c r="G37"/>
      <c r="H37" s="9"/>
      <c r="I37" s="9"/>
      <c r="J37" s="9"/>
      <c r="K37" s="9"/>
      <c r="L37" s="9"/>
      <c r="M37" s="9"/>
    </row>
    <row r="38" spans="2:13" s="5" customFormat="1" ht="19.5" customHeight="1" x14ac:dyDescent="0.2">
      <c r="B38" s="39" t="s">
        <v>35</v>
      </c>
      <c r="C38" s="40" t="s">
        <v>34</v>
      </c>
      <c r="D38" s="41">
        <v>46021</v>
      </c>
      <c r="E38" s="36">
        <v>12866.991820000001</v>
      </c>
      <c r="F38" s="18">
        <v>1536</v>
      </c>
      <c r="G38"/>
      <c r="H38" s="9"/>
      <c r="I38" s="9"/>
      <c r="J38" s="9"/>
      <c r="K38" s="9"/>
      <c r="L38" s="9"/>
      <c r="M38" s="9"/>
    </row>
    <row r="39" spans="2:13" s="5" customFormat="1" ht="19.5" customHeight="1" x14ac:dyDescent="0.2">
      <c r="B39" s="39" t="s">
        <v>36</v>
      </c>
      <c r="C39" s="40" t="s">
        <v>37</v>
      </c>
      <c r="D39" s="41">
        <v>46021</v>
      </c>
      <c r="E39" s="36">
        <v>14035.850839999999</v>
      </c>
      <c r="F39" s="18">
        <v>6342</v>
      </c>
      <c r="G39"/>
      <c r="H39" s="9"/>
      <c r="I39" s="9"/>
      <c r="J39" s="9"/>
      <c r="K39" s="9"/>
      <c r="L39" s="9"/>
      <c r="M39" s="9"/>
    </row>
    <row r="40" spans="2:13" s="5" customFormat="1" ht="19.5" customHeight="1" x14ac:dyDescent="0.2">
      <c r="B40" s="39" t="s">
        <v>29</v>
      </c>
      <c r="C40" s="40" t="s">
        <v>38</v>
      </c>
      <c r="D40" s="41">
        <v>46021</v>
      </c>
      <c r="E40" s="36">
        <v>10254.834969999998</v>
      </c>
      <c r="F40" s="18">
        <v>10528</v>
      </c>
      <c r="G40"/>
      <c r="H40" s="9"/>
      <c r="I40" s="9"/>
      <c r="J40" s="9"/>
      <c r="K40" s="9"/>
      <c r="L40" s="9"/>
      <c r="M40" s="9"/>
    </row>
    <row r="41" spans="2:13" s="5" customFormat="1" ht="19.5" customHeight="1" x14ac:dyDescent="0.2">
      <c r="B41" s="39" t="s">
        <v>30</v>
      </c>
      <c r="C41" s="40" t="s">
        <v>38</v>
      </c>
      <c r="D41" s="41">
        <v>46021</v>
      </c>
      <c r="E41" s="36">
        <v>23062.733079999998</v>
      </c>
      <c r="F41" s="18">
        <v>12484</v>
      </c>
      <c r="G41"/>
      <c r="H41" s="9"/>
      <c r="I41" s="9"/>
      <c r="J41" s="9"/>
      <c r="K41" s="9"/>
      <c r="L41" s="9"/>
      <c r="M41" s="9"/>
    </row>
    <row r="42" spans="2:13" s="5" customFormat="1" ht="19.5" customHeight="1" x14ac:dyDescent="0.2">
      <c r="B42" s="39" t="s">
        <v>27</v>
      </c>
      <c r="C42" s="40" t="s">
        <v>38</v>
      </c>
      <c r="D42" s="41">
        <v>46021</v>
      </c>
      <c r="E42" s="36">
        <v>24857.39012</v>
      </c>
      <c r="F42" s="18">
        <v>130070</v>
      </c>
      <c r="G42"/>
      <c r="H42" s="9"/>
      <c r="I42" s="9"/>
      <c r="J42" s="9"/>
      <c r="K42" s="9"/>
      <c r="L42" s="9"/>
      <c r="M42" s="9"/>
    </row>
    <row r="43" spans="2:13" s="5" customFormat="1" ht="19.5" customHeight="1" x14ac:dyDescent="0.2">
      <c r="B43" s="39" t="s">
        <v>39</v>
      </c>
      <c r="C43" s="40" t="s">
        <v>37</v>
      </c>
      <c r="D43" s="41">
        <v>46021</v>
      </c>
      <c r="E43" s="36">
        <v>4200.2378699999999</v>
      </c>
      <c r="F43" s="18">
        <v>558</v>
      </c>
      <c r="G43"/>
      <c r="H43" s="9"/>
      <c r="I43" s="9"/>
      <c r="J43" s="9"/>
      <c r="K43" s="9"/>
      <c r="L43" s="9"/>
      <c r="M43" s="9"/>
    </row>
    <row r="44" spans="2:13" s="5" customFormat="1" ht="19.5" customHeight="1" x14ac:dyDescent="0.2">
      <c r="B44" s="39" t="s">
        <v>40</v>
      </c>
      <c r="C44" s="40" t="s">
        <v>37</v>
      </c>
      <c r="D44" s="41">
        <v>46021</v>
      </c>
      <c r="E44" s="36">
        <v>948.54909999999995</v>
      </c>
      <c r="F44" s="18">
        <v>60</v>
      </c>
      <c r="G44"/>
      <c r="H44" s="9"/>
      <c r="I44" s="9"/>
      <c r="J44" s="9"/>
      <c r="K44" s="9"/>
      <c r="L44" s="9"/>
      <c r="M44" s="9"/>
    </row>
    <row r="45" spans="2:13" s="5" customFormat="1" ht="19.5" customHeight="1" x14ac:dyDescent="0.2">
      <c r="B45" s="39" t="s">
        <v>41</v>
      </c>
      <c r="C45" s="40" t="s">
        <v>37</v>
      </c>
      <c r="D45" s="41">
        <v>46021</v>
      </c>
      <c r="E45" s="17">
        <v>37.322160000000004</v>
      </c>
      <c r="F45" s="18">
        <v>11</v>
      </c>
      <c r="G45"/>
      <c r="H45" s="9"/>
      <c r="I45" s="9"/>
      <c r="J45" s="9"/>
      <c r="K45" s="9"/>
      <c r="L45" s="9"/>
      <c r="M45" s="9"/>
    </row>
    <row r="46" spans="2:13" s="5" customFormat="1" ht="19.5" customHeight="1" x14ac:dyDescent="0.2">
      <c r="B46" s="24" t="s">
        <v>33</v>
      </c>
      <c r="C46" s="25"/>
      <c r="D46" s="25"/>
      <c r="E46" s="26">
        <f>SUM(E29:E45)</f>
        <v>226979.72582000002</v>
      </c>
      <c r="F46" s="27"/>
      <c r="G46"/>
      <c r="H46" s="9"/>
      <c r="I46" s="9"/>
      <c r="J46" s="9"/>
      <c r="K46" s="9"/>
      <c r="L46" s="9"/>
      <c r="M46" s="9"/>
    </row>
    <row r="47" spans="2:13" ht="19.5" customHeight="1" x14ac:dyDescent="0.2">
      <c r="B47" s="31" t="s">
        <v>23</v>
      </c>
      <c r="C47" s="32"/>
      <c r="D47" s="32"/>
      <c r="E47" s="33">
        <f>+E19+E27+E46</f>
        <v>961904.52814000007</v>
      </c>
      <c r="F47" s="34"/>
    </row>
    <row r="48" spans="2:13" s="5" customFormat="1" ht="15" x14ac:dyDescent="0.2">
      <c r="B48" s="28">
        <v>2026</v>
      </c>
      <c r="C48" s="29"/>
      <c r="D48" s="29"/>
      <c r="E48" s="42"/>
      <c r="F48" s="43"/>
      <c r="G48"/>
      <c r="H48" s="9"/>
      <c r="I48" s="9"/>
      <c r="J48" s="9"/>
      <c r="K48" s="9"/>
      <c r="L48" s="9"/>
      <c r="M48" s="9"/>
    </row>
    <row r="49" spans="2:13" s="5" customFormat="1" ht="12.75" customHeight="1" x14ac:dyDescent="0.2">
      <c r="B49" s="15" t="s">
        <v>42</v>
      </c>
      <c r="C49" s="16"/>
      <c r="D49" s="16"/>
      <c r="E49" s="37"/>
      <c r="F49" s="38"/>
      <c r="G49"/>
      <c r="H49" s="9"/>
      <c r="I49" s="9"/>
      <c r="J49" s="9"/>
      <c r="K49" s="9"/>
      <c r="L49" s="9"/>
      <c r="M49" s="9"/>
    </row>
    <row r="50" spans="2:13" s="5" customFormat="1" ht="19.5" customHeight="1" x14ac:dyDescent="0.2">
      <c r="B50" s="19" t="s">
        <v>10</v>
      </c>
      <c r="C50" s="44" t="s">
        <v>34</v>
      </c>
      <c r="D50" s="21">
        <v>46052</v>
      </c>
      <c r="E50" s="36">
        <v>402.62504999999999</v>
      </c>
      <c r="F50" s="20">
        <v>223</v>
      </c>
      <c r="G50"/>
      <c r="H50" s="9"/>
      <c r="I50" s="9"/>
      <c r="J50" s="9"/>
      <c r="K50" s="9"/>
      <c r="L50" s="9"/>
      <c r="M50" s="9"/>
    </row>
    <row r="51" spans="2:13" s="5" customFormat="1" ht="19.5" customHeight="1" x14ac:dyDescent="0.2">
      <c r="B51" s="19" t="s">
        <v>12</v>
      </c>
      <c r="C51" s="44" t="s">
        <v>34</v>
      </c>
      <c r="D51" s="21">
        <v>46052</v>
      </c>
      <c r="E51" s="36">
        <v>13.838049999999999</v>
      </c>
      <c r="F51" s="20">
        <v>16</v>
      </c>
      <c r="G51"/>
      <c r="H51" s="9"/>
      <c r="I51" s="9"/>
      <c r="J51" s="9"/>
      <c r="K51" s="9"/>
      <c r="L51" s="9"/>
      <c r="M51" s="9"/>
    </row>
    <row r="52" spans="2:13" s="5" customFormat="1" ht="19.5" customHeight="1" x14ac:dyDescent="0.2">
      <c r="B52" s="19" t="s">
        <v>13</v>
      </c>
      <c r="C52" s="44" t="s">
        <v>34</v>
      </c>
      <c r="D52" s="21">
        <v>46052</v>
      </c>
      <c r="E52" s="36">
        <v>19.396439999999998</v>
      </c>
      <c r="F52" s="20">
        <v>32</v>
      </c>
      <c r="G52"/>
      <c r="H52" s="9"/>
      <c r="I52" s="9"/>
      <c r="J52" s="9"/>
      <c r="K52" s="9"/>
      <c r="L52" s="9"/>
      <c r="M52" s="9"/>
    </row>
    <row r="53" spans="2:13" s="5" customFormat="1" ht="19.5" customHeight="1" x14ac:dyDescent="0.2">
      <c r="B53" s="19" t="s">
        <v>14</v>
      </c>
      <c r="C53" s="44" t="s">
        <v>34</v>
      </c>
      <c r="D53" s="21">
        <v>46052</v>
      </c>
      <c r="E53" s="36">
        <v>15.6166</v>
      </c>
      <c r="F53" s="20" t="s">
        <v>49</v>
      </c>
      <c r="G53"/>
      <c r="H53" s="9"/>
      <c r="I53" s="9"/>
      <c r="J53" s="9"/>
      <c r="K53" s="9"/>
      <c r="L53" s="9"/>
      <c r="M53" s="9"/>
    </row>
    <row r="54" spans="2:13" s="5" customFormat="1" ht="19.5" customHeight="1" x14ac:dyDescent="0.2">
      <c r="B54" s="19" t="s">
        <v>17</v>
      </c>
      <c r="C54" s="44" t="s">
        <v>34</v>
      </c>
      <c r="D54" s="21">
        <v>46052</v>
      </c>
      <c r="E54" s="36">
        <v>0.89144000000000001</v>
      </c>
      <c r="F54" s="20">
        <v>7</v>
      </c>
      <c r="G54"/>
      <c r="H54" s="9"/>
      <c r="I54" s="9"/>
      <c r="J54" s="9"/>
      <c r="K54" s="9"/>
      <c r="L54" s="9"/>
      <c r="M54" s="9"/>
    </row>
    <row r="55" spans="2:13" s="5" customFormat="1" ht="19.5" customHeight="1" x14ac:dyDescent="0.2">
      <c r="B55" s="19" t="s">
        <v>18</v>
      </c>
      <c r="C55" s="44" t="s">
        <v>34</v>
      </c>
      <c r="D55" s="21">
        <v>46052</v>
      </c>
      <c r="E55" s="36">
        <v>95.083070000000006</v>
      </c>
      <c r="F55" s="20">
        <v>192</v>
      </c>
      <c r="G55"/>
      <c r="H55" s="9"/>
      <c r="I55" s="9"/>
      <c r="J55" s="9"/>
      <c r="K55" s="9"/>
      <c r="L55" s="9"/>
      <c r="M55" s="9"/>
    </row>
    <row r="56" spans="2:13" s="5" customFormat="1" ht="19.5" customHeight="1" x14ac:dyDescent="0.2">
      <c r="B56" s="19" t="s">
        <v>28</v>
      </c>
      <c r="C56" s="44" t="s">
        <v>34</v>
      </c>
      <c r="D56" s="21">
        <v>46052</v>
      </c>
      <c r="E56" s="36">
        <v>110.11336999999999</v>
      </c>
      <c r="F56" s="20">
        <v>192</v>
      </c>
      <c r="G56"/>
      <c r="H56" s="9"/>
      <c r="I56" s="9"/>
      <c r="J56" s="9"/>
      <c r="K56" s="9"/>
      <c r="L56" s="9"/>
      <c r="M56" s="9"/>
    </row>
    <row r="57" spans="2:13" s="5" customFormat="1" ht="19.5" customHeight="1" x14ac:dyDescent="0.2">
      <c r="B57" s="19" t="s">
        <v>35</v>
      </c>
      <c r="C57" s="44" t="s">
        <v>34</v>
      </c>
      <c r="D57" s="21">
        <v>46052</v>
      </c>
      <c r="E57" s="36">
        <v>1297.1678900000002</v>
      </c>
      <c r="F57" s="20">
        <v>211</v>
      </c>
      <c r="G57"/>
      <c r="H57" s="9"/>
      <c r="I57" s="9"/>
      <c r="J57" s="9"/>
      <c r="K57" s="9"/>
      <c r="L57" s="9"/>
      <c r="M57" s="9"/>
    </row>
    <row r="58" spans="2:13" s="5" customFormat="1" ht="19.5" customHeight="1" x14ac:dyDescent="0.2">
      <c r="B58" s="19" t="s">
        <v>45</v>
      </c>
      <c r="C58" s="44" t="s">
        <v>37</v>
      </c>
      <c r="D58" s="21">
        <v>46052</v>
      </c>
      <c r="E58" s="36">
        <v>6104.9497699999993</v>
      </c>
      <c r="F58" s="20">
        <v>877</v>
      </c>
      <c r="G58"/>
      <c r="H58" s="9"/>
      <c r="I58" s="9"/>
      <c r="J58" s="9"/>
      <c r="K58" s="9"/>
      <c r="L58" s="9"/>
      <c r="M58" s="9"/>
    </row>
    <row r="59" spans="2:13" s="5" customFormat="1" ht="19.5" customHeight="1" x14ac:dyDescent="0.2">
      <c r="B59" s="19" t="s">
        <v>20</v>
      </c>
      <c r="C59" s="44" t="s">
        <v>38</v>
      </c>
      <c r="D59" s="21">
        <v>46052</v>
      </c>
      <c r="E59" s="36">
        <v>3317.2238199999997</v>
      </c>
      <c r="F59" s="20">
        <v>29881</v>
      </c>
      <c r="G59"/>
      <c r="H59" s="9"/>
      <c r="I59" s="9"/>
      <c r="J59" s="9"/>
      <c r="K59" s="9"/>
      <c r="L59" s="9"/>
      <c r="M59" s="9"/>
    </row>
    <row r="60" spans="2:13" s="5" customFormat="1" ht="19.5" customHeight="1" x14ac:dyDescent="0.2">
      <c r="B60" s="19" t="s">
        <v>36</v>
      </c>
      <c r="C60" s="44" t="s">
        <v>37</v>
      </c>
      <c r="D60" s="21">
        <v>46052</v>
      </c>
      <c r="E60" s="36">
        <v>447.51650999999993</v>
      </c>
      <c r="F60" s="20">
        <v>623</v>
      </c>
      <c r="G60"/>
      <c r="H60" s="9"/>
      <c r="I60" s="9"/>
      <c r="J60" s="9"/>
      <c r="K60" s="9"/>
      <c r="L60" s="9"/>
      <c r="M60" s="9"/>
    </row>
    <row r="61" spans="2:13" s="5" customFormat="1" ht="25.5" customHeight="1" x14ac:dyDescent="0.2">
      <c r="B61" s="19" t="s">
        <v>29</v>
      </c>
      <c r="C61" s="44" t="s">
        <v>38</v>
      </c>
      <c r="D61" s="21">
        <v>46052</v>
      </c>
      <c r="E61" s="36">
        <v>765.2641000000001</v>
      </c>
      <c r="F61" s="20">
        <v>558</v>
      </c>
      <c r="G61"/>
      <c r="H61" s="9"/>
      <c r="I61" s="9"/>
      <c r="J61" s="9"/>
      <c r="K61" s="9"/>
      <c r="L61" s="9"/>
      <c r="M61" s="9"/>
    </row>
    <row r="62" spans="2:13" s="5" customFormat="1" ht="19.5" customHeight="1" x14ac:dyDescent="0.2">
      <c r="B62" s="19" t="s">
        <v>30</v>
      </c>
      <c r="C62" s="44" t="s">
        <v>38</v>
      </c>
      <c r="D62" s="21">
        <v>46052</v>
      </c>
      <c r="E62" s="36">
        <v>4158.4441700000007</v>
      </c>
      <c r="F62" s="20">
        <v>1048</v>
      </c>
      <c r="G62"/>
      <c r="H62" s="9"/>
      <c r="I62" s="9"/>
      <c r="J62" s="9"/>
      <c r="K62" s="9"/>
      <c r="L62" s="9"/>
      <c r="M62" s="9"/>
    </row>
    <row r="63" spans="2:13" s="5" customFormat="1" ht="19.5" customHeight="1" x14ac:dyDescent="0.2">
      <c r="B63" s="19" t="s">
        <v>27</v>
      </c>
      <c r="C63" s="44" t="s">
        <v>38</v>
      </c>
      <c r="D63" s="21">
        <v>46052</v>
      </c>
      <c r="E63" s="36">
        <v>143.50226999999998</v>
      </c>
      <c r="F63" s="20">
        <v>343</v>
      </c>
      <c r="G63"/>
      <c r="H63" s="9"/>
      <c r="I63" s="9"/>
      <c r="J63" s="9"/>
      <c r="K63" s="9"/>
      <c r="L63" s="9"/>
      <c r="M63" s="9"/>
    </row>
    <row r="64" spans="2:13" s="5" customFormat="1" ht="19.5" customHeight="1" x14ac:dyDescent="0.2">
      <c r="B64" s="19" t="s">
        <v>39</v>
      </c>
      <c r="C64" s="44" t="s">
        <v>37</v>
      </c>
      <c r="D64" s="21">
        <v>46052</v>
      </c>
      <c r="E64" s="36">
        <v>1288.3870099999999</v>
      </c>
      <c r="F64" s="20">
        <v>250</v>
      </c>
      <c r="G64"/>
      <c r="H64" s="9"/>
      <c r="I64" s="9"/>
      <c r="J64" s="9"/>
      <c r="K64" s="9"/>
      <c r="L64" s="9"/>
      <c r="M64" s="9"/>
    </row>
    <row r="65" spans="2:13" s="5" customFormat="1" ht="19.5" customHeight="1" x14ac:dyDescent="0.2">
      <c r="B65" s="19" t="s">
        <v>31</v>
      </c>
      <c r="C65" s="44" t="s">
        <v>38</v>
      </c>
      <c r="D65" s="21">
        <v>46052</v>
      </c>
      <c r="E65" s="36">
        <v>2084.482</v>
      </c>
      <c r="F65" s="20">
        <v>9752</v>
      </c>
      <c r="G65"/>
      <c r="H65" s="9"/>
      <c r="I65" s="9"/>
      <c r="J65" s="9"/>
      <c r="K65" s="9"/>
      <c r="L65" s="9"/>
      <c r="M65" s="9"/>
    </row>
    <row r="66" spans="2:13" s="5" customFormat="1" ht="21.75" customHeight="1" x14ac:dyDescent="0.2">
      <c r="B66" s="19" t="s">
        <v>46</v>
      </c>
      <c r="C66" s="44" t="s">
        <v>37</v>
      </c>
      <c r="D66" s="21">
        <v>46052</v>
      </c>
      <c r="E66" s="36">
        <v>3381.5930099999996</v>
      </c>
      <c r="F66" s="20">
        <v>1283</v>
      </c>
      <c r="G66"/>
      <c r="H66" s="9"/>
      <c r="I66" s="9"/>
      <c r="J66" s="9"/>
      <c r="K66" s="9"/>
      <c r="L66" s="9"/>
      <c r="M66" s="9"/>
    </row>
    <row r="67" spans="2:13" s="5" customFormat="1" ht="21.75" customHeight="1" x14ac:dyDescent="0.2">
      <c r="B67" s="19" t="s">
        <v>47</v>
      </c>
      <c r="C67" s="44" t="s">
        <v>37</v>
      </c>
      <c r="D67" s="21">
        <v>46052</v>
      </c>
      <c r="E67" s="36">
        <v>1.37835</v>
      </c>
      <c r="F67" s="20" t="s">
        <v>49</v>
      </c>
      <c r="G67"/>
      <c r="H67" s="9"/>
      <c r="I67" s="9"/>
      <c r="J67" s="9"/>
      <c r="K67" s="9"/>
      <c r="L67" s="9"/>
      <c r="M67" s="9"/>
    </row>
    <row r="68" spans="2:13" s="5" customFormat="1" ht="25.5" customHeight="1" x14ac:dyDescent="0.2">
      <c r="B68" s="19" t="s">
        <v>48</v>
      </c>
      <c r="C68" s="44" t="s">
        <v>37</v>
      </c>
      <c r="D68" s="21">
        <v>46052</v>
      </c>
      <c r="E68" s="17">
        <v>890.62455</v>
      </c>
      <c r="F68" s="20">
        <v>226</v>
      </c>
      <c r="G68"/>
      <c r="H68" s="9"/>
      <c r="I68" s="9"/>
      <c r="J68" s="9"/>
      <c r="K68" s="9"/>
      <c r="L68" s="9"/>
      <c r="M68" s="9"/>
    </row>
    <row r="69" spans="2:13" s="5" customFormat="1" ht="19.5" customHeight="1" x14ac:dyDescent="0.2">
      <c r="B69" s="24" t="s">
        <v>43</v>
      </c>
      <c r="C69" s="25"/>
      <c r="D69" s="25"/>
      <c r="E69" s="26">
        <f>SUM(E50:E68)</f>
        <v>24538.097469999997</v>
      </c>
      <c r="F69" s="27"/>
      <c r="G69"/>
      <c r="H69" s="9"/>
      <c r="I69" s="9"/>
      <c r="J69" s="9"/>
      <c r="K69" s="9"/>
      <c r="L69" s="9"/>
      <c r="M69" s="9"/>
    </row>
    <row r="70" spans="2:13" s="5" customFormat="1" ht="12.75" customHeight="1" x14ac:dyDescent="0.2">
      <c r="B70" s="15" t="s">
        <v>50</v>
      </c>
      <c r="C70" s="16"/>
      <c r="D70" s="16"/>
      <c r="E70" s="37"/>
      <c r="F70" s="38"/>
      <c r="G70"/>
      <c r="H70" s="9"/>
      <c r="I70" s="9"/>
      <c r="J70" s="9"/>
      <c r="K70" s="9"/>
      <c r="L70" s="9"/>
      <c r="M70" s="9"/>
    </row>
    <row r="71" spans="2:13" s="5" customFormat="1" ht="19.5" customHeight="1" x14ac:dyDescent="0.2">
      <c r="B71" s="19" t="s">
        <v>10</v>
      </c>
      <c r="C71" s="44" t="s">
        <v>34</v>
      </c>
      <c r="D71" s="21">
        <v>46080</v>
      </c>
      <c r="E71" s="36">
        <v>881.31209999999999</v>
      </c>
      <c r="F71" s="20">
        <v>375</v>
      </c>
      <c r="G71"/>
      <c r="H71" s="9"/>
      <c r="I71" s="9"/>
      <c r="J71" s="9"/>
      <c r="K71" s="9"/>
      <c r="L71" s="9"/>
      <c r="M71" s="9"/>
    </row>
    <row r="72" spans="2:13" s="5" customFormat="1" ht="19.5" customHeight="1" x14ac:dyDescent="0.2">
      <c r="B72" s="19" t="s">
        <v>15</v>
      </c>
      <c r="C72" s="44" t="s">
        <v>34</v>
      </c>
      <c r="D72" s="21">
        <v>46080</v>
      </c>
      <c r="E72" s="36">
        <v>179.28393</v>
      </c>
      <c r="F72" s="20">
        <v>16</v>
      </c>
      <c r="G72"/>
      <c r="H72" s="9"/>
      <c r="I72" s="9"/>
      <c r="J72" s="9"/>
      <c r="K72" s="9"/>
      <c r="L72" s="9"/>
      <c r="M72" s="9"/>
    </row>
    <row r="73" spans="2:13" s="5" customFormat="1" ht="19.5" customHeight="1" x14ac:dyDescent="0.2">
      <c r="B73" s="19" t="s">
        <v>16</v>
      </c>
      <c r="C73" s="44" t="s">
        <v>34</v>
      </c>
      <c r="D73" s="21">
        <v>46080</v>
      </c>
      <c r="E73" s="36">
        <v>122.66072</v>
      </c>
      <c r="F73" s="20">
        <v>7</v>
      </c>
      <c r="G73"/>
      <c r="H73" s="9"/>
      <c r="I73" s="9"/>
      <c r="J73" s="9"/>
      <c r="K73" s="9"/>
      <c r="L73" s="9"/>
      <c r="M73" s="9"/>
    </row>
    <row r="74" spans="2:13" s="5" customFormat="1" ht="19.5" customHeight="1" x14ac:dyDescent="0.2">
      <c r="B74" s="19" t="s">
        <v>17</v>
      </c>
      <c r="C74" s="44" t="s">
        <v>34</v>
      </c>
      <c r="D74" s="21">
        <v>46080</v>
      </c>
      <c r="E74" s="36">
        <v>9.7687399999999993</v>
      </c>
      <c r="F74" s="20">
        <v>28</v>
      </c>
      <c r="G74"/>
      <c r="H74" s="9"/>
      <c r="I74" s="9"/>
      <c r="J74" s="9"/>
      <c r="K74" s="9"/>
      <c r="L74" s="9"/>
      <c r="M74" s="9"/>
    </row>
    <row r="75" spans="2:13" s="5" customFormat="1" ht="19.5" customHeight="1" x14ac:dyDescent="0.2">
      <c r="B75" s="19" t="s">
        <v>52</v>
      </c>
      <c r="C75" s="44" t="s">
        <v>34</v>
      </c>
      <c r="D75" s="21">
        <v>46080</v>
      </c>
      <c r="E75" s="36">
        <v>1702.1421200000002</v>
      </c>
      <c r="F75" s="20">
        <v>1139</v>
      </c>
      <c r="G75"/>
      <c r="H75" s="9"/>
      <c r="I75" s="9"/>
      <c r="J75" s="9"/>
      <c r="K75" s="9"/>
      <c r="L75" s="9"/>
      <c r="M75" s="9"/>
    </row>
    <row r="76" spans="2:13" s="5" customFormat="1" ht="19.5" customHeight="1" x14ac:dyDescent="0.2">
      <c r="B76" s="19" t="s">
        <v>53</v>
      </c>
      <c r="C76" s="44" t="s">
        <v>34</v>
      </c>
      <c r="D76" s="21">
        <v>46080</v>
      </c>
      <c r="E76" s="36">
        <v>262.69142999999997</v>
      </c>
      <c r="F76" s="20">
        <v>48</v>
      </c>
      <c r="G76"/>
      <c r="H76" s="9"/>
      <c r="I76" s="9"/>
      <c r="J76" s="9"/>
      <c r="K76" s="9"/>
      <c r="L76" s="9"/>
      <c r="M76" s="9"/>
    </row>
    <row r="77" spans="2:13" s="5" customFormat="1" ht="19.5" customHeight="1" x14ac:dyDescent="0.2">
      <c r="B77" s="19" t="s">
        <v>18</v>
      </c>
      <c r="C77" s="44" t="s">
        <v>34</v>
      </c>
      <c r="D77" s="21">
        <v>46080</v>
      </c>
      <c r="E77" s="36">
        <v>67.965210000000013</v>
      </c>
      <c r="F77" s="20">
        <v>152</v>
      </c>
      <c r="G77"/>
      <c r="H77" s="9"/>
      <c r="I77" s="9"/>
      <c r="J77" s="9"/>
      <c r="K77" s="9"/>
      <c r="L77" s="9"/>
      <c r="M77" s="9"/>
    </row>
    <row r="78" spans="2:13" s="5" customFormat="1" ht="19.5" customHeight="1" x14ac:dyDescent="0.2">
      <c r="B78" s="19" t="s">
        <v>28</v>
      </c>
      <c r="C78" s="44" t="s">
        <v>34</v>
      </c>
      <c r="D78" s="21">
        <v>46080</v>
      </c>
      <c r="E78" s="36">
        <v>133.25109</v>
      </c>
      <c r="F78" s="20">
        <v>298</v>
      </c>
      <c r="G78"/>
      <c r="H78" s="9"/>
      <c r="I78" s="9"/>
      <c r="J78" s="9"/>
      <c r="K78" s="9"/>
      <c r="L78" s="9"/>
      <c r="M78" s="9"/>
    </row>
    <row r="79" spans="2:13" s="5" customFormat="1" ht="19.5" customHeight="1" x14ac:dyDescent="0.2">
      <c r="B79" s="19" t="s">
        <v>35</v>
      </c>
      <c r="C79" s="44" t="s">
        <v>34</v>
      </c>
      <c r="D79" s="21">
        <v>46080</v>
      </c>
      <c r="E79" s="36">
        <v>812.49344000000008</v>
      </c>
      <c r="F79" s="20">
        <v>127</v>
      </c>
      <c r="G79"/>
      <c r="H79" s="9"/>
      <c r="I79" s="9"/>
      <c r="J79" s="9"/>
      <c r="K79" s="9"/>
      <c r="L79" s="9"/>
      <c r="M79" s="9"/>
    </row>
    <row r="80" spans="2:13" s="5" customFormat="1" ht="19.5" customHeight="1" x14ac:dyDescent="0.2">
      <c r="B80" s="19" t="s">
        <v>54</v>
      </c>
      <c r="C80" s="44" t="s">
        <v>34</v>
      </c>
      <c r="D80" s="21">
        <v>46080</v>
      </c>
      <c r="E80" s="36">
        <v>588.16706999999997</v>
      </c>
      <c r="F80" s="20">
        <v>274</v>
      </c>
      <c r="G80"/>
      <c r="H80" s="9"/>
      <c r="I80" s="9"/>
      <c r="J80" s="9"/>
      <c r="K80" s="9"/>
      <c r="L80" s="9"/>
      <c r="M80" s="9"/>
    </row>
    <row r="81" spans="2:13" s="5" customFormat="1" ht="19.5" customHeight="1" x14ac:dyDescent="0.2">
      <c r="B81" s="19" t="s">
        <v>55</v>
      </c>
      <c r="C81" s="44" t="s">
        <v>34</v>
      </c>
      <c r="D81" s="21">
        <v>46080</v>
      </c>
      <c r="E81" s="36">
        <v>58898.881020000001</v>
      </c>
      <c r="F81" s="20">
        <v>17404</v>
      </c>
      <c r="G81"/>
      <c r="H81" s="9"/>
      <c r="I81" s="9"/>
      <c r="J81" s="9"/>
      <c r="K81" s="9"/>
      <c r="L81" s="9"/>
      <c r="M81" s="9"/>
    </row>
    <row r="82" spans="2:13" s="5" customFormat="1" ht="19.5" customHeight="1" x14ac:dyDescent="0.2">
      <c r="B82" s="19" t="s">
        <v>25</v>
      </c>
      <c r="C82" s="44" t="s">
        <v>38</v>
      </c>
      <c r="D82" s="21">
        <v>46080</v>
      </c>
      <c r="E82" s="36">
        <v>68.379149999999996</v>
      </c>
      <c r="F82" s="20">
        <v>117</v>
      </c>
      <c r="G82"/>
      <c r="H82" s="9"/>
      <c r="I82" s="9"/>
      <c r="J82" s="9"/>
      <c r="K82" s="9"/>
      <c r="L82" s="9"/>
      <c r="M82" s="9"/>
    </row>
    <row r="83" spans="2:13" s="5" customFormat="1" ht="19.5" customHeight="1" x14ac:dyDescent="0.2">
      <c r="B83" s="19" t="s">
        <v>26</v>
      </c>
      <c r="C83" s="44" t="s">
        <v>38</v>
      </c>
      <c r="D83" s="21">
        <v>46080</v>
      </c>
      <c r="E83" s="36">
        <v>2393.6984600000001</v>
      </c>
      <c r="F83" s="20">
        <v>6216</v>
      </c>
      <c r="G83"/>
      <c r="H83" s="9"/>
      <c r="I83" s="9"/>
      <c r="J83" s="9"/>
      <c r="K83" s="9"/>
      <c r="L83" s="9"/>
      <c r="M83" s="9"/>
    </row>
    <row r="84" spans="2:13" s="5" customFormat="1" ht="19.5" customHeight="1" x14ac:dyDescent="0.2">
      <c r="B84" s="19" t="s">
        <v>56</v>
      </c>
      <c r="C84" s="44" t="s">
        <v>37</v>
      </c>
      <c r="D84" s="21">
        <v>46080</v>
      </c>
      <c r="E84" s="36">
        <v>2953.7198199999998</v>
      </c>
      <c r="F84" s="20">
        <v>621</v>
      </c>
      <c r="G84"/>
      <c r="H84" s="9"/>
      <c r="I84" s="9"/>
      <c r="J84" s="9"/>
      <c r="K84" s="9"/>
      <c r="L84" s="9"/>
      <c r="M84" s="9"/>
    </row>
    <row r="85" spans="2:13" s="5" customFormat="1" ht="19.5" customHeight="1" x14ac:dyDescent="0.2">
      <c r="B85" s="19" t="s">
        <v>45</v>
      </c>
      <c r="C85" s="44" t="s">
        <v>37</v>
      </c>
      <c r="D85" s="21">
        <v>46080</v>
      </c>
      <c r="E85" s="36">
        <v>437.74001000000004</v>
      </c>
      <c r="F85" s="20">
        <v>101</v>
      </c>
      <c r="G85"/>
      <c r="H85" s="9"/>
      <c r="I85" s="9"/>
      <c r="J85" s="9"/>
      <c r="K85" s="9"/>
      <c r="L85" s="9"/>
      <c r="M85" s="9"/>
    </row>
    <row r="86" spans="2:13" s="5" customFormat="1" ht="19.5" customHeight="1" x14ac:dyDescent="0.2">
      <c r="B86" s="19" t="s">
        <v>20</v>
      </c>
      <c r="C86" s="44" t="s">
        <v>38</v>
      </c>
      <c r="D86" s="21">
        <v>46080</v>
      </c>
      <c r="E86" s="36">
        <v>189.09763000000001</v>
      </c>
      <c r="F86" s="20">
        <v>1102</v>
      </c>
      <c r="G86"/>
      <c r="H86" s="9"/>
      <c r="I86" s="9"/>
      <c r="J86" s="9"/>
      <c r="K86" s="9"/>
      <c r="L86" s="9"/>
      <c r="M86" s="9"/>
    </row>
    <row r="87" spans="2:13" s="5" customFormat="1" ht="19.5" customHeight="1" x14ac:dyDescent="0.2">
      <c r="B87" s="19" t="s">
        <v>21</v>
      </c>
      <c r="C87" s="44" t="s">
        <v>38</v>
      </c>
      <c r="D87" s="21">
        <v>46080</v>
      </c>
      <c r="E87" s="36">
        <v>4740.4604399999998</v>
      </c>
      <c r="F87" s="20">
        <v>51776</v>
      </c>
      <c r="G87"/>
      <c r="H87" s="9"/>
      <c r="I87" s="9"/>
      <c r="J87" s="9"/>
      <c r="K87" s="9"/>
      <c r="L87" s="9"/>
      <c r="M87" s="9"/>
    </row>
    <row r="88" spans="2:13" s="5" customFormat="1" ht="19.5" customHeight="1" x14ac:dyDescent="0.2">
      <c r="B88" s="19" t="s">
        <v>36</v>
      </c>
      <c r="C88" s="44" t="s">
        <v>37</v>
      </c>
      <c r="D88" s="21">
        <v>46080</v>
      </c>
      <c r="E88" s="36">
        <v>431.64438000000001</v>
      </c>
      <c r="F88" s="20">
        <v>139</v>
      </c>
      <c r="G88"/>
      <c r="H88" s="9"/>
      <c r="I88" s="9"/>
      <c r="J88" s="9"/>
      <c r="K88" s="9"/>
      <c r="L88" s="9"/>
      <c r="M88" s="9"/>
    </row>
    <row r="89" spans="2:13" s="5" customFormat="1" ht="19.5" customHeight="1" x14ac:dyDescent="0.2">
      <c r="B89" s="19" t="s">
        <v>29</v>
      </c>
      <c r="C89" s="44" t="s">
        <v>38</v>
      </c>
      <c r="D89" s="21">
        <v>46080</v>
      </c>
      <c r="E89" s="36">
        <v>1230.2378199999998</v>
      </c>
      <c r="F89" s="20">
        <v>1107</v>
      </c>
      <c r="G89"/>
      <c r="H89" s="9"/>
      <c r="I89" s="9"/>
      <c r="J89" s="9"/>
      <c r="K89" s="9"/>
      <c r="L89" s="9"/>
      <c r="M89" s="9"/>
    </row>
    <row r="90" spans="2:13" s="5" customFormat="1" ht="19.5" customHeight="1" x14ac:dyDescent="0.2">
      <c r="B90" s="19" t="s">
        <v>30</v>
      </c>
      <c r="C90" s="44" t="s">
        <v>38</v>
      </c>
      <c r="D90" s="21">
        <v>46080</v>
      </c>
      <c r="E90" s="36">
        <v>2742.8724799999991</v>
      </c>
      <c r="F90" s="20">
        <v>1395</v>
      </c>
      <c r="G90"/>
      <c r="H90" s="9"/>
      <c r="I90" s="9"/>
      <c r="J90" s="9"/>
      <c r="K90" s="9"/>
      <c r="L90" s="9"/>
      <c r="M90" s="9"/>
    </row>
    <row r="91" spans="2:13" s="5" customFormat="1" ht="19.5" customHeight="1" x14ac:dyDescent="0.2">
      <c r="B91" s="19" t="s">
        <v>27</v>
      </c>
      <c r="C91" s="44" t="s">
        <v>38</v>
      </c>
      <c r="D91" s="21">
        <v>46080</v>
      </c>
      <c r="E91" s="36">
        <v>197.21628000000001</v>
      </c>
      <c r="F91" s="20">
        <v>528</v>
      </c>
      <c r="G91"/>
      <c r="H91" s="9"/>
      <c r="I91" s="9"/>
      <c r="J91" s="9"/>
      <c r="K91" s="9"/>
      <c r="L91" s="9"/>
      <c r="M91" s="9"/>
    </row>
    <row r="92" spans="2:13" s="5" customFormat="1" ht="19.5" customHeight="1" x14ac:dyDescent="0.2">
      <c r="B92" s="19" t="s">
        <v>31</v>
      </c>
      <c r="C92" s="44" t="s">
        <v>38</v>
      </c>
      <c r="D92" s="21">
        <v>46080</v>
      </c>
      <c r="E92" s="36">
        <v>48.23809</v>
      </c>
      <c r="F92" s="20">
        <v>346</v>
      </c>
      <c r="G92"/>
      <c r="H92" s="9"/>
      <c r="I92" s="9"/>
      <c r="J92" s="9"/>
      <c r="K92" s="9"/>
      <c r="L92" s="9"/>
      <c r="M92" s="9"/>
    </row>
    <row r="93" spans="2:13" s="5" customFormat="1" ht="19.5" customHeight="1" x14ac:dyDescent="0.2">
      <c r="B93" s="19" t="s">
        <v>39</v>
      </c>
      <c r="C93" s="44" t="s">
        <v>37</v>
      </c>
      <c r="D93" s="21">
        <v>46080</v>
      </c>
      <c r="E93" s="36">
        <v>718.93219999999997</v>
      </c>
      <c r="F93" s="20">
        <v>232</v>
      </c>
      <c r="G93"/>
      <c r="H93" s="9"/>
      <c r="I93" s="9"/>
      <c r="J93" s="9"/>
      <c r="K93" s="9"/>
      <c r="L93" s="9"/>
      <c r="M93" s="9"/>
    </row>
    <row r="94" spans="2:13" s="5" customFormat="1" ht="19.5" customHeight="1" x14ac:dyDescent="0.2">
      <c r="B94" s="19" t="s">
        <v>57</v>
      </c>
      <c r="C94" s="44" t="s">
        <v>37</v>
      </c>
      <c r="D94" s="21">
        <v>46080</v>
      </c>
      <c r="E94" s="36">
        <v>576.47821999999996</v>
      </c>
      <c r="F94" s="20">
        <v>128</v>
      </c>
      <c r="G94"/>
      <c r="H94" s="9"/>
      <c r="I94" s="9"/>
      <c r="J94" s="9"/>
      <c r="K94" s="9"/>
      <c r="L94" s="9"/>
      <c r="M94" s="9"/>
    </row>
    <row r="95" spans="2:13" s="5" customFormat="1" ht="23.25" customHeight="1" x14ac:dyDescent="0.2">
      <c r="B95" s="19" t="s">
        <v>46</v>
      </c>
      <c r="C95" s="44" t="s">
        <v>37</v>
      </c>
      <c r="D95" s="21">
        <v>46080</v>
      </c>
      <c r="E95" s="36">
        <v>60.470300000000002</v>
      </c>
      <c r="F95" s="20">
        <v>24</v>
      </c>
      <c r="G95"/>
      <c r="H95" s="9"/>
      <c r="I95" s="9"/>
      <c r="J95" s="9"/>
      <c r="K95" s="9"/>
      <c r="L95" s="9"/>
      <c r="M95" s="9"/>
    </row>
    <row r="96" spans="2:13" s="5" customFormat="1" ht="19.5" customHeight="1" x14ac:dyDescent="0.2">
      <c r="B96" s="19" t="s">
        <v>48</v>
      </c>
      <c r="C96" s="44" t="s">
        <v>37</v>
      </c>
      <c r="D96" s="21">
        <v>46080</v>
      </c>
      <c r="E96" s="36">
        <v>15.885590000000001</v>
      </c>
      <c r="F96" s="20">
        <v>7</v>
      </c>
      <c r="G96"/>
      <c r="H96" s="9"/>
      <c r="I96" s="9"/>
      <c r="J96" s="9"/>
      <c r="K96" s="9"/>
      <c r="L96" s="9"/>
      <c r="M96" s="9"/>
    </row>
    <row r="97" spans="2:13" s="5" customFormat="1" ht="19.5" customHeight="1" x14ac:dyDescent="0.2">
      <c r="B97" s="24" t="s">
        <v>51</v>
      </c>
      <c r="C97" s="25"/>
      <c r="D97" s="25"/>
      <c r="E97" s="26">
        <f>SUM(E71:E96)</f>
        <v>80463.687739999994</v>
      </c>
      <c r="F97" s="27"/>
      <c r="G97"/>
      <c r="H97" s="9"/>
      <c r="I97" s="9"/>
      <c r="J97" s="9"/>
      <c r="K97" s="9"/>
      <c r="L97" s="9"/>
      <c r="M97" s="9"/>
    </row>
    <row r="98" spans="2:13" s="5" customFormat="1" ht="12.75" customHeight="1" x14ac:dyDescent="0.2">
      <c r="B98" s="15" t="s">
        <v>58</v>
      </c>
      <c r="C98" s="16"/>
      <c r="D98" s="16"/>
      <c r="E98" s="37"/>
      <c r="F98" s="38"/>
      <c r="G98"/>
      <c r="H98" s="9"/>
      <c r="I98" s="9"/>
      <c r="J98" s="9"/>
      <c r="K98" s="9"/>
      <c r="L98" s="9"/>
      <c r="M98" s="9"/>
    </row>
    <row r="99" spans="2:13" s="5" customFormat="1" ht="19.5" customHeight="1" x14ac:dyDescent="0.2">
      <c r="B99" s="19" t="s">
        <v>10</v>
      </c>
      <c r="C99" s="44" t="s">
        <v>34</v>
      </c>
      <c r="D99" s="21">
        <v>46112</v>
      </c>
      <c r="E99" s="36">
        <v>554.11927000000003</v>
      </c>
      <c r="F99" s="20">
        <v>137</v>
      </c>
      <c r="G99"/>
      <c r="H99" s="9"/>
      <c r="I99" s="9"/>
      <c r="J99" s="9"/>
      <c r="K99" s="9"/>
      <c r="L99" s="9"/>
      <c r="M99" s="9"/>
    </row>
    <row r="100" spans="2:13" s="5" customFormat="1" ht="19.5" customHeight="1" x14ac:dyDescent="0.2">
      <c r="B100" s="19" t="s">
        <v>15</v>
      </c>
      <c r="C100" s="44" t="s">
        <v>34</v>
      </c>
      <c r="D100" s="21">
        <v>46112</v>
      </c>
      <c r="E100" s="36">
        <v>40.335080000000005</v>
      </c>
      <c r="F100" s="20" t="s">
        <v>49</v>
      </c>
      <c r="G100"/>
      <c r="H100" s="9"/>
      <c r="I100" s="9"/>
      <c r="J100" s="9"/>
      <c r="K100" s="9"/>
      <c r="L100" s="9"/>
      <c r="M100" s="9"/>
    </row>
    <row r="101" spans="2:13" s="5" customFormat="1" ht="19.5" customHeight="1" x14ac:dyDescent="0.2">
      <c r="B101" s="19" t="s">
        <v>17</v>
      </c>
      <c r="C101" s="44" t="s">
        <v>34</v>
      </c>
      <c r="D101" s="21">
        <v>46112</v>
      </c>
      <c r="E101" s="36">
        <v>3.0747399999999998</v>
      </c>
      <c r="F101" s="20">
        <v>11</v>
      </c>
      <c r="G101"/>
      <c r="H101" s="9"/>
      <c r="I101" s="9"/>
      <c r="J101" s="9"/>
      <c r="K101" s="9"/>
      <c r="L101" s="9"/>
      <c r="M101" s="9"/>
    </row>
    <row r="102" spans="2:13" s="5" customFormat="1" ht="19.5" customHeight="1" x14ac:dyDescent="0.2">
      <c r="B102" s="19" t="s">
        <v>60</v>
      </c>
      <c r="C102" s="44" t="s">
        <v>34</v>
      </c>
      <c r="D102" s="21">
        <v>46112</v>
      </c>
      <c r="E102" s="36">
        <v>2320.4303300000001</v>
      </c>
      <c r="F102" s="20">
        <v>512</v>
      </c>
      <c r="G102"/>
      <c r="H102" s="9"/>
      <c r="I102" s="9"/>
      <c r="J102" s="9"/>
      <c r="K102" s="9"/>
      <c r="L102" s="9"/>
      <c r="M102" s="9"/>
    </row>
    <row r="103" spans="2:13" s="5" customFormat="1" ht="19.5" customHeight="1" x14ac:dyDescent="0.2">
      <c r="B103" s="19" t="s">
        <v>61</v>
      </c>
      <c r="C103" s="44" t="s">
        <v>34</v>
      </c>
      <c r="D103" s="21">
        <v>46112</v>
      </c>
      <c r="E103" s="36">
        <v>5923.2991300000003</v>
      </c>
      <c r="F103" s="20">
        <v>836</v>
      </c>
      <c r="G103"/>
      <c r="H103" s="9"/>
      <c r="I103" s="9"/>
      <c r="J103" s="9"/>
      <c r="K103" s="9"/>
      <c r="L103" s="9"/>
      <c r="M103" s="9"/>
    </row>
    <row r="104" spans="2:13" s="5" customFormat="1" ht="19.5" customHeight="1" x14ac:dyDescent="0.2">
      <c r="B104" s="19" t="s">
        <v>52</v>
      </c>
      <c r="C104" s="44" t="s">
        <v>34</v>
      </c>
      <c r="D104" s="21">
        <v>46112</v>
      </c>
      <c r="E104" s="36">
        <v>8.009640000000001</v>
      </c>
      <c r="F104" s="20">
        <v>4</v>
      </c>
      <c r="G104"/>
      <c r="H104" s="9"/>
      <c r="I104" s="9"/>
      <c r="J104" s="9"/>
      <c r="K104" s="9"/>
      <c r="L104" s="9"/>
      <c r="M104" s="9"/>
    </row>
    <row r="105" spans="2:13" s="5" customFormat="1" ht="19.5" customHeight="1" x14ac:dyDescent="0.2">
      <c r="B105" s="19" t="s">
        <v>18</v>
      </c>
      <c r="C105" s="44" t="s">
        <v>34</v>
      </c>
      <c r="D105" s="21">
        <v>46112</v>
      </c>
      <c r="E105" s="36">
        <v>45.345559999999999</v>
      </c>
      <c r="F105" s="20">
        <v>85</v>
      </c>
      <c r="G105"/>
      <c r="H105" s="9"/>
      <c r="I105" s="9"/>
      <c r="J105" s="9"/>
      <c r="K105" s="9"/>
      <c r="L105" s="9"/>
      <c r="M105" s="9"/>
    </row>
    <row r="106" spans="2:13" s="5" customFormat="1" ht="19.5" customHeight="1" x14ac:dyDescent="0.2">
      <c r="B106" s="19" t="s">
        <v>28</v>
      </c>
      <c r="C106" s="44" t="s">
        <v>34</v>
      </c>
      <c r="D106" s="21">
        <v>46112</v>
      </c>
      <c r="E106" s="36">
        <v>61.171599999999998</v>
      </c>
      <c r="F106" s="20">
        <v>129</v>
      </c>
      <c r="G106"/>
      <c r="H106" s="9"/>
      <c r="I106" s="9"/>
      <c r="J106" s="9"/>
      <c r="K106" s="9"/>
      <c r="L106" s="9"/>
      <c r="M106" s="9"/>
    </row>
    <row r="107" spans="2:13" s="5" customFormat="1" ht="19.5" customHeight="1" x14ac:dyDescent="0.2">
      <c r="B107" s="19" t="s">
        <v>35</v>
      </c>
      <c r="C107" s="44" t="s">
        <v>34</v>
      </c>
      <c r="D107" s="21">
        <v>46112</v>
      </c>
      <c r="E107" s="36">
        <v>142.92362</v>
      </c>
      <c r="F107" s="20">
        <v>24</v>
      </c>
      <c r="G107"/>
      <c r="H107" s="9"/>
      <c r="I107" s="9"/>
      <c r="J107" s="9"/>
      <c r="K107" s="9"/>
      <c r="L107" s="9"/>
      <c r="M107" s="9"/>
    </row>
    <row r="108" spans="2:13" s="5" customFormat="1" ht="19.5" customHeight="1" x14ac:dyDescent="0.2">
      <c r="B108" s="19" t="s">
        <v>54</v>
      </c>
      <c r="C108" s="44" t="s">
        <v>34</v>
      </c>
      <c r="D108" s="21">
        <v>46112</v>
      </c>
      <c r="E108" s="36">
        <v>12.689639999999999</v>
      </c>
      <c r="F108" s="20">
        <v>5</v>
      </c>
      <c r="G108"/>
      <c r="H108" s="9"/>
      <c r="I108" s="9"/>
      <c r="J108" s="9"/>
      <c r="K108" s="9"/>
      <c r="L108" s="9"/>
      <c r="M108" s="9"/>
    </row>
    <row r="109" spans="2:13" s="5" customFormat="1" ht="19.5" customHeight="1" x14ac:dyDescent="0.2">
      <c r="B109" s="19" t="s">
        <v>62</v>
      </c>
      <c r="C109" s="44" t="s">
        <v>34</v>
      </c>
      <c r="D109" s="21">
        <v>46112</v>
      </c>
      <c r="E109" s="36">
        <v>4125.2858399999996</v>
      </c>
      <c r="F109" s="20">
        <v>2583</v>
      </c>
      <c r="G109"/>
      <c r="H109" s="9"/>
      <c r="I109" s="9"/>
      <c r="J109" s="9"/>
      <c r="K109" s="9"/>
      <c r="L109" s="9"/>
      <c r="M109" s="9"/>
    </row>
    <row r="110" spans="2:13" s="5" customFormat="1" ht="19.5" customHeight="1" x14ac:dyDescent="0.2">
      <c r="B110" s="19" t="s">
        <v>63</v>
      </c>
      <c r="C110" s="44" t="s">
        <v>34</v>
      </c>
      <c r="D110" s="21">
        <v>46112</v>
      </c>
      <c r="E110" s="36">
        <v>13202.02434</v>
      </c>
      <c r="F110" s="20">
        <v>1314</v>
      </c>
      <c r="G110"/>
      <c r="H110" s="9"/>
      <c r="I110" s="9"/>
      <c r="J110" s="9"/>
      <c r="K110" s="9"/>
      <c r="L110" s="9"/>
      <c r="M110" s="9"/>
    </row>
    <row r="111" spans="2:13" s="5" customFormat="1" ht="19.5" customHeight="1" x14ac:dyDescent="0.2">
      <c r="B111" s="19" t="s">
        <v>55</v>
      </c>
      <c r="C111" s="44" t="s">
        <v>34</v>
      </c>
      <c r="D111" s="21">
        <v>46112</v>
      </c>
      <c r="E111" s="36">
        <v>3907.61589</v>
      </c>
      <c r="F111" s="20">
        <v>835</v>
      </c>
      <c r="G111"/>
      <c r="H111" s="9"/>
      <c r="I111" s="9"/>
      <c r="J111" s="9"/>
      <c r="K111" s="9"/>
      <c r="L111" s="9"/>
      <c r="M111" s="9"/>
    </row>
    <row r="112" spans="2:13" s="5" customFormat="1" ht="19.5" customHeight="1" x14ac:dyDescent="0.2">
      <c r="B112" s="19" t="s">
        <v>25</v>
      </c>
      <c r="C112" s="44" t="s">
        <v>38</v>
      </c>
      <c r="D112" s="21">
        <v>46112</v>
      </c>
      <c r="E112" s="36">
        <v>25.608270000000001</v>
      </c>
      <c r="F112" s="20">
        <v>9</v>
      </c>
      <c r="G112"/>
      <c r="H112" s="9"/>
      <c r="I112" s="9"/>
      <c r="J112" s="9"/>
      <c r="K112" s="9"/>
      <c r="L112" s="9"/>
      <c r="M112" s="9"/>
    </row>
    <row r="113" spans="2:13" s="5" customFormat="1" ht="19.5" customHeight="1" x14ac:dyDescent="0.2">
      <c r="B113" s="19" t="s">
        <v>26</v>
      </c>
      <c r="C113" s="44" t="s">
        <v>38</v>
      </c>
      <c r="D113" s="21">
        <v>46112</v>
      </c>
      <c r="E113" s="36">
        <v>146.86170999999999</v>
      </c>
      <c r="F113" s="20">
        <v>295</v>
      </c>
      <c r="G113"/>
      <c r="H113" s="9"/>
      <c r="I113" s="9"/>
      <c r="J113" s="9"/>
      <c r="K113" s="9"/>
      <c r="L113" s="9"/>
      <c r="M113" s="9"/>
    </row>
    <row r="114" spans="2:13" s="5" customFormat="1" ht="19.5" customHeight="1" x14ac:dyDescent="0.2">
      <c r="B114" s="19" t="s">
        <v>56</v>
      </c>
      <c r="C114" s="44" t="s">
        <v>37</v>
      </c>
      <c r="D114" s="21">
        <v>46112</v>
      </c>
      <c r="E114" s="36">
        <v>49.320190000000004</v>
      </c>
      <c r="F114" s="20">
        <v>5</v>
      </c>
      <c r="G114"/>
      <c r="H114" s="9"/>
      <c r="I114" s="9"/>
      <c r="J114" s="9"/>
      <c r="K114" s="9"/>
      <c r="L114" s="9"/>
      <c r="M114" s="9"/>
    </row>
    <row r="115" spans="2:13" s="5" customFormat="1" ht="19.5" customHeight="1" x14ac:dyDescent="0.2">
      <c r="B115" s="19" t="s">
        <v>45</v>
      </c>
      <c r="C115" s="44" t="s">
        <v>37</v>
      </c>
      <c r="D115" s="21">
        <v>46112</v>
      </c>
      <c r="E115" s="36">
        <v>230.01329999999999</v>
      </c>
      <c r="F115" s="20">
        <v>65</v>
      </c>
      <c r="G115"/>
      <c r="H115" s="9"/>
      <c r="I115" s="9"/>
      <c r="J115" s="9"/>
      <c r="K115" s="9"/>
      <c r="L115" s="9"/>
      <c r="M115" s="9"/>
    </row>
    <row r="116" spans="2:13" s="5" customFormat="1" ht="19.5" customHeight="1" x14ac:dyDescent="0.2">
      <c r="B116" s="19" t="s">
        <v>64</v>
      </c>
      <c r="C116" s="44" t="s">
        <v>37</v>
      </c>
      <c r="D116" s="21">
        <v>46112</v>
      </c>
      <c r="E116" s="36">
        <v>9964.2126900000003</v>
      </c>
      <c r="F116" s="20">
        <v>6586</v>
      </c>
      <c r="G116"/>
      <c r="H116" s="9"/>
      <c r="I116" s="9"/>
      <c r="J116" s="9"/>
      <c r="K116" s="9"/>
      <c r="L116" s="9"/>
      <c r="M116" s="9"/>
    </row>
    <row r="117" spans="2:13" s="5" customFormat="1" ht="19.5" customHeight="1" x14ac:dyDescent="0.2">
      <c r="B117" s="19" t="s">
        <v>20</v>
      </c>
      <c r="C117" s="44" t="s">
        <v>38</v>
      </c>
      <c r="D117" s="21">
        <v>46112</v>
      </c>
      <c r="E117" s="36">
        <v>67.665600000000012</v>
      </c>
      <c r="F117" s="20">
        <v>306</v>
      </c>
      <c r="G117"/>
      <c r="H117" s="9"/>
      <c r="I117" s="9"/>
      <c r="J117" s="9"/>
      <c r="K117" s="9"/>
      <c r="L117" s="9"/>
      <c r="M117" s="9"/>
    </row>
    <row r="118" spans="2:13" s="5" customFormat="1" ht="19.5" customHeight="1" x14ac:dyDescent="0.2">
      <c r="B118" s="19" t="s">
        <v>21</v>
      </c>
      <c r="C118" s="44" t="s">
        <v>38</v>
      </c>
      <c r="D118" s="21">
        <v>46112</v>
      </c>
      <c r="E118" s="36">
        <v>93.728960000000001</v>
      </c>
      <c r="F118" s="20">
        <v>536</v>
      </c>
      <c r="G118"/>
      <c r="H118" s="9"/>
      <c r="I118" s="9"/>
      <c r="J118" s="9"/>
      <c r="K118" s="9"/>
      <c r="L118" s="9"/>
      <c r="M118" s="9"/>
    </row>
    <row r="119" spans="2:13" s="5" customFormat="1" ht="19.5" customHeight="1" x14ac:dyDescent="0.2">
      <c r="B119" s="19" t="s">
        <v>36</v>
      </c>
      <c r="C119" s="44" t="s">
        <v>37</v>
      </c>
      <c r="D119" s="21">
        <v>46112</v>
      </c>
      <c r="E119" s="36">
        <v>36.798499999999997</v>
      </c>
      <c r="F119" s="20">
        <v>14</v>
      </c>
      <c r="G119"/>
      <c r="H119" s="9"/>
      <c r="I119" s="9"/>
      <c r="J119" s="9"/>
      <c r="K119" s="9"/>
      <c r="L119" s="9"/>
      <c r="M119" s="9"/>
    </row>
    <row r="120" spans="2:13" s="5" customFormat="1" ht="19.5" customHeight="1" x14ac:dyDescent="0.2">
      <c r="B120" s="19" t="s">
        <v>29</v>
      </c>
      <c r="C120" s="44" t="s">
        <v>38</v>
      </c>
      <c r="D120" s="21">
        <v>46112</v>
      </c>
      <c r="E120" s="36">
        <v>474.35579999999999</v>
      </c>
      <c r="F120" s="20">
        <v>440</v>
      </c>
      <c r="G120"/>
      <c r="H120" s="9"/>
      <c r="I120" s="9"/>
      <c r="J120" s="9"/>
      <c r="K120" s="9"/>
      <c r="L120" s="9"/>
      <c r="M120" s="9"/>
    </row>
    <row r="121" spans="2:13" s="5" customFormat="1" ht="19.5" customHeight="1" x14ac:dyDescent="0.2">
      <c r="B121" s="19" t="s">
        <v>30</v>
      </c>
      <c r="C121" s="44" t="s">
        <v>38</v>
      </c>
      <c r="D121" s="21">
        <v>46112</v>
      </c>
      <c r="E121" s="36">
        <v>1180.0488700000001</v>
      </c>
      <c r="F121" s="20">
        <v>515</v>
      </c>
      <c r="G121"/>
      <c r="H121" s="9"/>
      <c r="I121" s="9"/>
      <c r="J121" s="9"/>
      <c r="K121" s="9"/>
      <c r="L121" s="9"/>
      <c r="M121" s="9"/>
    </row>
    <row r="122" spans="2:13" s="5" customFormat="1" ht="19.5" customHeight="1" x14ac:dyDescent="0.2">
      <c r="B122" s="19" t="s">
        <v>27</v>
      </c>
      <c r="C122" s="44" t="s">
        <v>38</v>
      </c>
      <c r="D122" s="21">
        <v>46112</v>
      </c>
      <c r="E122" s="36">
        <v>114.39657</v>
      </c>
      <c r="F122" s="20">
        <v>262</v>
      </c>
      <c r="G122"/>
      <c r="H122" s="9"/>
      <c r="I122" s="9"/>
      <c r="J122" s="9"/>
      <c r="K122" s="9"/>
      <c r="L122" s="9"/>
      <c r="M122" s="9"/>
    </row>
    <row r="123" spans="2:13" s="5" customFormat="1" ht="19.5" customHeight="1" x14ac:dyDescent="0.2">
      <c r="B123" s="19" t="s">
        <v>31</v>
      </c>
      <c r="C123" s="44" t="s">
        <v>38</v>
      </c>
      <c r="D123" s="21">
        <v>46112</v>
      </c>
      <c r="E123" s="36">
        <v>10.86225</v>
      </c>
      <c r="F123" s="20">
        <v>68</v>
      </c>
      <c r="G123"/>
      <c r="H123" s="9"/>
      <c r="I123" s="9"/>
      <c r="J123" s="9"/>
      <c r="K123" s="9"/>
      <c r="L123" s="9"/>
      <c r="M123" s="9"/>
    </row>
    <row r="124" spans="2:13" s="5" customFormat="1" ht="19.5" customHeight="1" x14ac:dyDescent="0.2">
      <c r="B124" s="19" t="s">
        <v>39</v>
      </c>
      <c r="C124" s="44" t="s">
        <v>37</v>
      </c>
      <c r="D124" s="21">
        <v>46112</v>
      </c>
      <c r="E124" s="36">
        <v>118.24073999999999</v>
      </c>
      <c r="F124" s="20">
        <v>71</v>
      </c>
      <c r="G124"/>
      <c r="H124" s="9"/>
      <c r="I124" s="9"/>
      <c r="J124" s="9"/>
      <c r="K124" s="9"/>
      <c r="L124" s="9"/>
      <c r="M124" s="9"/>
    </row>
    <row r="125" spans="2:13" s="5" customFormat="1" ht="19.5" customHeight="1" x14ac:dyDescent="0.2">
      <c r="B125" s="19" t="s">
        <v>65</v>
      </c>
      <c r="C125" s="44" t="s">
        <v>37</v>
      </c>
      <c r="D125" s="21">
        <v>46112</v>
      </c>
      <c r="E125" s="36">
        <v>4961.0701300000001</v>
      </c>
      <c r="F125" s="20">
        <v>580</v>
      </c>
      <c r="G125"/>
      <c r="H125" s="9"/>
      <c r="I125" s="9"/>
      <c r="J125" s="9"/>
      <c r="K125" s="9"/>
      <c r="L125" s="9"/>
      <c r="M125" s="9"/>
    </row>
    <row r="126" spans="2:13" s="5" customFormat="1" ht="19.5" customHeight="1" x14ac:dyDescent="0.2">
      <c r="B126" s="19" t="s">
        <v>66</v>
      </c>
      <c r="C126" s="44" t="s">
        <v>37</v>
      </c>
      <c r="D126" s="21">
        <v>46112</v>
      </c>
      <c r="E126" s="36">
        <v>462.67854999999997</v>
      </c>
      <c r="F126" s="20">
        <v>91</v>
      </c>
      <c r="G126"/>
      <c r="H126" s="9"/>
      <c r="I126" s="9"/>
      <c r="J126" s="9"/>
      <c r="K126" s="9"/>
      <c r="L126" s="9"/>
      <c r="M126" s="9"/>
    </row>
    <row r="127" spans="2:13" s="5" customFormat="1" ht="19.5" customHeight="1" x14ac:dyDescent="0.2">
      <c r="B127" s="19" t="s">
        <v>57</v>
      </c>
      <c r="C127" s="44" t="s">
        <v>37</v>
      </c>
      <c r="D127" s="21">
        <v>46112</v>
      </c>
      <c r="E127" s="17">
        <v>11.085740000000001</v>
      </c>
      <c r="F127" s="20" t="s">
        <v>49</v>
      </c>
      <c r="G127"/>
      <c r="H127" s="9"/>
      <c r="I127" s="9"/>
      <c r="J127" s="9"/>
      <c r="K127" s="9"/>
      <c r="L127" s="9"/>
      <c r="M127" s="9"/>
    </row>
    <row r="128" spans="2:13" s="5" customFormat="1" ht="22.5" customHeight="1" x14ac:dyDescent="0.2">
      <c r="B128" s="19" t="s">
        <v>46</v>
      </c>
      <c r="C128" s="44" t="s">
        <v>37</v>
      </c>
      <c r="D128" s="21">
        <v>46112</v>
      </c>
      <c r="E128" s="36">
        <v>71.204399999999993</v>
      </c>
      <c r="F128" s="20">
        <v>19</v>
      </c>
      <c r="G128"/>
      <c r="H128" s="9"/>
      <c r="I128" s="9"/>
      <c r="J128" s="9"/>
      <c r="K128" s="9"/>
      <c r="L128" s="9"/>
      <c r="M128" s="9"/>
    </row>
    <row r="129" spans="2:13" s="5" customFormat="1" ht="19.5" customHeight="1" x14ac:dyDescent="0.2">
      <c r="B129" s="19" t="s">
        <v>48</v>
      </c>
      <c r="C129" s="44" t="s">
        <v>37</v>
      </c>
      <c r="D129" s="21">
        <v>46112</v>
      </c>
      <c r="E129" s="36">
        <v>13.118919999999999</v>
      </c>
      <c r="F129" s="20">
        <v>4</v>
      </c>
      <c r="G129"/>
      <c r="H129" s="9"/>
      <c r="I129" s="9"/>
      <c r="J129" s="9"/>
      <c r="K129" s="9"/>
      <c r="L129" s="9"/>
      <c r="M129" s="9"/>
    </row>
    <row r="130" spans="2:13" s="5" customFormat="1" ht="19.5" customHeight="1" x14ac:dyDescent="0.2">
      <c r="B130" s="24" t="s">
        <v>59</v>
      </c>
      <c r="C130" s="25"/>
      <c r="D130" s="25"/>
      <c r="E130" s="26">
        <f>SUM(E99:E129)</f>
        <v>48377.595869999997</v>
      </c>
      <c r="F130" s="27"/>
      <c r="G130"/>
      <c r="H130" s="9"/>
      <c r="I130" s="9"/>
      <c r="J130" s="9"/>
      <c r="K130" s="9"/>
      <c r="L130" s="9"/>
      <c r="M130" s="9"/>
    </row>
    <row r="131" spans="2:13" s="5" customFormat="1" ht="12.75" customHeight="1" x14ac:dyDescent="0.2">
      <c r="B131" s="15" t="s">
        <v>67</v>
      </c>
      <c r="C131" s="16"/>
      <c r="D131" s="16"/>
      <c r="E131" s="37"/>
      <c r="F131" s="38"/>
      <c r="G131"/>
      <c r="H131" s="9"/>
      <c r="I131" s="9"/>
      <c r="J131" s="9"/>
      <c r="K131" s="9"/>
      <c r="L131" s="9"/>
      <c r="M131" s="9"/>
    </row>
    <row r="132" spans="2:13" s="5" customFormat="1" ht="19.5" customHeight="1" x14ac:dyDescent="0.2">
      <c r="B132" s="19" t="s">
        <v>10</v>
      </c>
      <c r="C132" s="44" t="s">
        <v>34</v>
      </c>
      <c r="D132" s="21">
        <v>46142</v>
      </c>
      <c r="E132" s="17">
        <v>37.459789999999998</v>
      </c>
      <c r="F132" s="20">
        <v>27</v>
      </c>
      <c r="G132"/>
      <c r="H132" s="9"/>
      <c r="I132" s="9"/>
      <c r="J132" s="9"/>
      <c r="K132" s="9"/>
      <c r="L132" s="9"/>
      <c r="M132" s="9"/>
    </row>
    <row r="133" spans="2:13" s="5" customFormat="1" ht="19.5" customHeight="1" x14ac:dyDescent="0.2">
      <c r="B133" s="19" t="s">
        <v>60</v>
      </c>
      <c r="C133" s="44" t="s">
        <v>34</v>
      </c>
      <c r="D133" s="21">
        <v>46142</v>
      </c>
      <c r="E133" s="17">
        <v>26.872250000000001</v>
      </c>
      <c r="F133" s="20">
        <v>8</v>
      </c>
      <c r="G133"/>
      <c r="H133" s="9"/>
      <c r="I133" s="9"/>
      <c r="J133" s="9"/>
      <c r="K133" s="9"/>
      <c r="L133" s="9"/>
      <c r="M133" s="9"/>
    </row>
    <row r="134" spans="2:13" s="5" customFormat="1" ht="19.5" customHeight="1" x14ac:dyDescent="0.2">
      <c r="B134" s="19" t="s">
        <v>61</v>
      </c>
      <c r="C134" s="44" t="s">
        <v>34</v>
      </c>
      <c r="D134" s="21">
        <v>46142</v>
      </c>
      <c r="E134" s="17">
        <v>0.93337000000000003</v>
      </c>
      <c r="F134" s="20" t="s">
        <v>49</v>
      </c>
      <c r="G134"/>
      <c r="H134" s="9"/>
      <c r="I134" s="9"/>
      <c r="J134" s="9"/>
      <c r="K134" s="9"/>
      <c r="L134" s="9"/>
      <c r="M134" s="9"/>
    </row>
    <row r="135" spans="2:13" s="5" customFormat="1" ht="19.5" customHeight="1" x14ac:dyDescent="0.2">
      <c r="B135" s="19" t="s">
        <v>18</v>
      </c>
      <c r="C135" s="44" t="s">
        <v>34</v>
      </c>
      <c r="D135" s="21">
        <v>46142</v>
      </c>
      <c r="E135" s="17">
        <v>23.67615</v>
      </c>
      <c r="F135" s="20">
        <v>45</v>
      </c>
      <c r="G135"/>
      <c r="H135" s="9"/>
      <c r="I135" s="9"/>
      <c r="J135" s="9"/>
      <c r="K135" s="9"/>
      <c r="L135" s="9"/>
      <c r="M135" s="9"/>
    </row>
    <row r="136" spans="2:13" s="5" customFormat="1" ht="19.5" customHeight="1" x14ac:dyDescent="0.2">
      <c r="B136" s="19" t="s">
        <v>28</v>
      </c>
      <c r="C136" s="44" t="s">
        <v>34</v>
      </c>
      <c r="D136" s="21">
        <v>46142</v>
      </c>
      <c r="E136" s="17">
        <v>19.43271</v>
      </c>
      <c r="F136" s="20">
        <v>24</v>
      </c>
      <c r="G136"/>
      <c r="H136" s="9"/>
      <c r="I136" s="9"/>
      <c r="J136" s="9"/>
      <c r="K136" s="9"/>
      <c r="L136" s="9"/>
      <c r="M136" s="9"/>
    </row>
    <row r="137" spans="2:13" s="5" customFormat="1" ht="19.5" customHeight="1" x14ac:dyDescent="0.2">
      <c r="B137" s="19" t="s">
        <v>35</v>
      </c>
      <c r="C137" s="44" t="s">
        <v>34</v>
      </c>
      <c r="D137" s="21">
        <v>46142</v>
      </c>
      <c r="E137" s="17">
        <v>26.36422</v>
      </c>
      <c r="F137" s="20" t="s">
        <v>49</v>
      </c>
      <c r="G137"/>
      <c r="H137" s="9"/>
      <c r="I137" s="9"/>
      <c r="J137" s="9"/>
      <c r="K137" s="9"/>
      <c r="L137" s="9"/>
      <c r="M137" s="9"/>
    </row>
    <row r="138" spans="2:13" s="5" customFormat="1" ht="19.5" customHeight="1" x14ac:dyDescent="0.2">
      <c r="B138" s="19" t="s">
        <v>62</v>
      </c>
      <c r="C138" s="44" t="s">
        <v>34</v>
      </c>
      <c r="D138" s="21">
        <v>46142</v>
      </c>
      <c r="E138" s="17">
        <v>254.69217999999998</v>
      </c>
      <c r="F138" s="20">
        <v>594</v>
      </c>
      <c r="G138"/>
      <c r="H138" s="9"/>
      <c r="I138" s="9"/>
      <c r="J138" s="9"/>
      <c r="K138" s="9"/>
      <c r="L138" s="9"/>
      <c r="M138" s="9"/>
    </row>
    <row r="139" spans="2:13" s="5" customFormat="1" ht="19.5" customHeight="1" x14ac:dyDescent="0.2">
      <c r="B139" s="19" t="s">
        <v>63</v>
      </c>
      <c r="C139" s="44" t="s">
        <v>34</v>
      </c>
      <c r="D139" s="21">
        <v>46142</v>
      </c>
      <c r="E139" s="17">
        <v>475.02053999999998</v>
      </c>
      <c r="F139" s="20">
        <v>20</v>
      </c>
      <c r="G139"/>
      <c r="H139" s="9"/>
      <c r="I139" s="9"/>
      <c r="J139" s="9"/>
      <c r="K139" s="9"/>
      <c r="L139" s="9"/>
      <c r="M139" s="9"/>
    </row>
    <row r="140" spans="2:13" s="5" customFormat="1" ht="19.5" customHeight="1" x14ac:dyDescent="0.2">
      <c r="B140" s="19" t="s">
        <v>55</v>
      </c>
      <c r="C140" s="44" t="s">
        <v>34</v>
      </c>
      <c r="D140" s="21">
        <v>46142</v>
      </c>
      <c r="E140" s="17">
        <v>6.9273999999999996</v>
      </c>
      <c r="F140" s="20">
        <v>9</v>
      </c>
      <c r="G140"/>
      <c r="H140" s="9"/>
      <c r="I140" s="9"/>
      <c r="J140" s="9"/>
      <c r="K140" s="9"/>
      <c r="L140" s="9"/>
      <c r="M140" s="9"/>
    </row>
    <row r="141" spans="2:13" s="5" customFormat="1" ht="19.5" customHeight="1" x14ac:dyDescent="0.2">
      <c r="B141" s="19" t="s">
        <v>29</v>
      </c>
      <c r="C141" s="44" t="s">
        <v>38</v>
      </c>
      <c r="D141" s="21">
        <v>46142</v>
      </c>
      <c r="E141" s="17">
        <v>81.942480000000018</v>
      </c>
      <c r="F141" s="20">
        <v>99</v>
      </c>
      <c r="G141"/>
      <c r="H141" s="9"/>
      <c r="I141" s="9"/>
      <c r="J141" s="9"/>
      <c r="K141" s="9"/>
      <c r="L141" s="9"/>
      <c r="M141" s="9"/>
    </row>
    <row r="142" spans="2:13" s="5" customFormat="1" ht="19.5" customHeight="1" x14ac:dyDescent="0.2">
      <c r="B142" s="19" t="s">
        <v>30</v>
      </c>
      <c r="C142" s="44" t="s">
        <v>38</v>
      </c>
      <c r="D142" s="21">
        <v>46142</v>
      </c>
      <c r="E142" s="36">
        <v>209.54008000000002</v>
      </c>
      <c r="F142" s="20">
        <v>356</v>
      </c>
      <c r="G142"/>
      <c r="H142" s="9"/>
      <c r="I142" s="9"/>
      <c r="J142" s="9"/>
      <c r="K142" s="9"/>
      <c r="L142" s="9"/>
      <c r="M142" s="9"/>
    </row>
    <row r="143" spans="2:13" s="5" customFormat="1" ht="19.5" customHeight="1" x14ac:dyDescent="0.2">
      <c r="B143" s="19" t="s">
        <v>27</v>
      </c>
      <c r="C143" s="44" t="s">
        <v>38</v>
      </c>
      <c r="D143" s="21">
        <v>46142</v>
      </c>
      <c r="E143" s="36">
        <v>91.057479999999998</v>
      </c>
      <c r="F143" s="20">
        <v>231</v>
      </c>
      <c r="G143"/>
      <c r="H143" s="9"/>
      <c r="I143" s="9"/>
      <c r="J143" s="9"/>
      <c r="K143" s="9"/>
      <c r="L143" s="9"/>
      <c r="M143" s="9"/>
    </row>
    <row r="144" spans="2:13" s="5" customFormat="1" ht="19.5" customHeight="1" x14ac:dyDescent="0.2">
      <c r="B144" s="19" t="s">
        <v>39</v>
      </c>
      <c r="C144" s="44" t="s">
        <v>37</v>
      </c>
      <c r="D144" s="21">
        <v>46142</v>
      </c>
      <c r="E144" s="36">
        <v>24.145869999999999</v>
      </c>
      <c r="F144" s="20" t="s">
        <v>49</v>
      </c>
      <c r="G144"/>
      <c r="H144" s="9"/>
      <c r="I144" s="9"/>
      <c r="J144" s="9"/>
      <c r="K144" s="9"/>
      <c r="L144" s="9"/>
      <c r="M144" s="9"/>
    </row>
    <row r="145" spans="2:13" s="5" customFormat="1" ht="19.5" customHeight="1" x14ac:dyDescent="0.2">
      <c r="B145" s="19" t="s">
        <v>69</v>
      </c>
      <c r="C145" s="44" t="s">
        <v>37</v>
      </c>
      <c r="D145" s="21">
        <v>46142</v>
      </c>
      <c r="E145" s="36">
        <v>1024.79682</v>
      </c>
      <c r="F145" s="20">
        <v>171</v>
      </c>
      <c r="G145"/>
      <c r="H145" s="9"/>
      <c r="I145" s="9"/>
      <c r="J145" s="9"/>
      <c r="K145" s="9"/>
      <c r="L145" s="9"/>
      <c r="M145" s="9"/>
    </row>
    <row r="146" spans="2:13" s="5" customFormat="1" ht="19.5" customHeight="1" x14ac:dyDescent="0.2">
      <c r="B146" s="19" t="s">
        <v>70</v>
      </c>
      <c r="C146" s="44" t="s">
        <v>37</v>
      </c>
      <c r="D146" s="21">
        <v>46142</v>
      </c>
      <c r="E146" s="36">
        <v>913.05317000000002</v>
      </c>
      <c r="F146" s="20">
        <v>718</v>
      </c>
      <c r="G146"/>
      <c r="H146" s="9"/>
      <c r="I146" s="9"/>
      <c r="J146" s="9"/>
      <c r="K146" s="9"/>
      <c r="L146" s="9"/>
      <c r="M146" s="9"/>
    </row>
    <row r="147" spans="2:13" s="5" customFormat="1" ht="24" customHeight="1" x14ac:dyDescent="0.2">
      <c r="B147" s="19" t="s">
        <v>71</v>
      </c>
      <c r="C147" s="44" t="s">
        <v>37</v>
      </c>
      <c r="D147" s="21">
        <v>46142</v>
      </c>
      <c r="E147" s="36">
        <v>1273.5500300000001</v>
      </c>
      <c r="F147" s="20">
        <v>2802</v>
      </c>
      <c r="G147"/>
      <c r="H147" s="9"/>
      <c r="I147" s="9"/>
      <c r="J147" s="9"/>
      <c r="K147" s="9"/>
      <c r="L147" s="9"/>
      <c r="M147" s="9"/>
    </row>
    <row r="148" spans="2:13" s="5" customFormat="1" ht="19.5" customHeight="1" x14ac:dyDescent="0.2">
      <c r="B148" s="24" t="s">
        <v>68</v>
      </c>
      <c r="C148" s="25"/>
      <c r="D148" s="25"/>
      <c r="E148" s="26">
        <f>SUM(E132:E147)</f>
        <v>4489.4645400000009</v>
      </c>
      <c r="F148" s="27"/>
      <c r="G148"/>
      <c r="H148" s="9"/>
      <c r="I148" s="9"/>
      <c r="J148" s="9"/>
      <c r="K148" s="9"/>
      <c r="L148" s="9"/>
      <c r="M148" s="9"/>
    </row>
    <row r="149" spans="2:13" s="5" customFormat="1" ht="19.5" customHeight="1" x14ac:dyDescent="0.2">
      <c r="B149" s="31" t="s">
        <v>44</v>
      </c>
      <c r="C149" s="32"/>
      <c r="D149" s="32"/>
      <c r="E149" s="45">
        <f>+E69+E97+E130+E148</f>
        <v>157868.84561999998</v>
      </c>
      <c r="F149" s="46"/>
      <c r="G149" s="47"/>
      <c r="H149" s="48"/>
      <c r="I149" s="49"/>
      <c r="J149" s="9"/>
      <c r="K149" s="9"/>
      <c r="L149" s="9"/>
      <c r="M149" s="9"/>
    </row>
    <row r="150" spans="2:13" s="5" customFormat="1" ht="19.5" customHeight="1" x14ac:dyDescent="0.2">
      <c r="B150" s="28" t="s">
        <v>24</v>
      </c>
      <c r="C150" s="29"/>
      <c r="D150" s="29"/>
      <c r="E150" s="35">
        <f>+E47+E149</f>
        <v>1119773.3737600001</v>
      </c>
      <c r="F150" s="30"/>
      <c r="G150"/>
      <c r="H150" s="9"/>
      <c r="I150" s="9"/>
      <c r="J150" s="9"/>
      <c r="K150" s="9"/>
      <c r="L150" s="9"/>
      <c r="M150" s="9"/>
    </row>
    <row r="151" spans="2:13" x14ac:dyDescent="0.2">
      <c r="B151"/>
      <c r="C151"/>
      <c r="D151"/>
      <c r="E151"/>
      <c r="F151"/>
    </row>
    <row r="152" spans="2:13" x14ac:dyDescent="0.2">
      <c r="B152"/>
      <c r="C152"/>
      <c r="D152"/>
      <c r="E152"/>
      <c r="F152"/>
    </row>
    <row r="153" spans="2:13" x14ac:dyDescent="0.2">
      <c r="B153"/>
      <c r="C153"/>
      <c r="D153"/>
      <c r="E153"/>
      <c r="F153"/>
    </row>
    <row r="154" spans="2:13" x14ac:dyDescent="0.2">
      <c r="B154"/>
      <c r="C154"/>
      <c r="D154"/>
      <c r="E154"/>
      <c r="F154"/>
    </row>
    <row r="155" spans="2:13" x14ac:dyDescent="0.2">
      <c r="B155"/>
      <c r="C155"/>
      <c r="D155"/>
      <c r="E155"/>
      <c r="F155"/>
    </row>
    <row r="156" spans="2:13" x14ac:dyDescent="0.2">
      <c r="B156"/>
      <c r="C156"/>
      <c r="D156"/>
      <c r="E156"/>
      <c r="F156"/>
    </row>
    <row r="157" spans="2:13" x14ac:dyDescent="0.2">
      <c r="B157"/>
      <c r="C157"/>
      <c r="D157"/>
      <c r="E157"/>
      <c r="F157"/>
    </row>
    <row r="158" spans="2:13" x14ac:dyDescent="0.2">
      <c r="B158"/>
      <c r="C158"/>
      <c r="D158"/>
      <c r="E158"/>
      <c r="F158"/>
    </row>
    <row r="159" spans="2:13" x14ac:dyDescent="0.2">
      <c r="B159"/>
      <c r="C159"/>
      <c r="D159"/>
      <c r="E159"/>
      <c r="F159"/>
    </row>
    <row r="160" spans="2:13" x14ac:dyDescent="0.2">
      <c r="B160"/>
      <c r="C160"/>
      <c r="D160"/>
      <c r="E160"/>
      <c r="F160"/>
    </row>
    <row r="161" spans="1:6" x14ac:dyDescent="0.2">
      <c r="B161"/>
      <c r="C161"/>
      <c r="D161"/>
      <c r="E161"/>
      <c r="F161"/>
    </row>
    <row r="162" spans="1:6" x14ac:dyDescent="0.2">
      <c r="A162" s="6"/>
      <c r="B162"/>
      <c r="C162"/>
      <c r="D162"/>
      <c r="E162"/>
      <c r="F162"/>
    </row>
    <row r="163" spans="1:6" x14ac:dyDescent="0.2">
      <c r="B163"/>
      <c r="C163"/>
      <c r="D163"/>
      <c r="E163"/>
      <c r="F163"/>
    </row>
    <row r="164" spans="1:6" x14ac:dyDescent="0.2">
      <c r="B164"/>
      <c r="C164"/>
      <c r="D164"/>
      <c r="E164"/>
      <c r="F164"/>
    </row>
    <row r="165" spans="1:6" x14ac:dyDescent="0.2">
      <c r="B165"/>
      <c r="C165"/>
      <c r="D165"/>
      <c r="E165"/>
      <c r="F165"/>
    </row>
    <row r="166" spans="1:6" x14ac:dyDescent="0.2">
      <c r="B166"/>
      <c r="C166"/>
      <c r="D166"/>
      <c r="E166"/>
      <c r="F166"/>
    </row>
    <row r="167" spans="1:6" x14ac:dyDescent="0.2">
      <c r="B167"/>
      <c r="C167"/>
      <c r="D167"/>
      <c r="E167"/>
      <c r="F167"/>
    </row>
    <row r="168" spans="1:6" x14ac:dyDescent="0.2">
      <c r="B168"/>
      <c r="C168"/>
      <c r="D168"/>
      <c r="E168"/>
      <c r="F168"/>
    </row>
    <row r="169" spans="1:6" x14ac:dyDescent="0.2">
      <c r="B169"/>
      <c r="C169"/>
      <c r="D169"/>
      <c r="E169"/>
      <c r="F169"/>
    </row>
    <row r="170" spans="1:6" x14ac:dyDescent="0.2">
      <c r="B170"/>
      <c r="C170"/>
      <c r="D170"/>
      <c r="E170"/>
      <c r="F170"/>
    </row>
    <row r="171" spans="1:6" x14ac:dyDescent="0.2">
      <c r="B171"/>
      <c r="C171"/>
      <c r="D171"/>
      <c r="E171"/>
      <c r="F171"/>
    </row>
    <row r="172" spans="1:6" x14ac:dyDescent="0.2">
      <c r="B172"/>
      <c r="C172"/>
      <c r="D172"/>
      <c r="E172"/>
      <c r="F172"/>
    </row>
    <row r="173" spans="1:6" x14ac:dyDescent="0.2">
      <c r="B173"/>
      <c r="C173"/>
      <c r="D173"/>
      <c r="E173"/>
      <c r="F173"/>
    </row>
    <row r="174" spans="1:6" x14ac:dyDescent="0.2">
      <c r="B174"/>
      <c r="C174"/>
      <c r="D174"/>
      <c r="E174"/>
      <c r="F174"/>
    </row>
    <row r="175" spans="1:6" x14ac:dyDescent="0.2">
      <c r="B175"/>
      <c r="C175"/>
      <c r="D175"/>
      <c r="E175"/>
      <c r="F175"/>
    </row>
    <row r="176" spans="1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  <row r="614" spans="2:6" x14ac:dyDescent="0.2">
      <c r="B614"/>
      <c r="C614"/>
      <c r="D614"/>
      <c r="E614"/>
      <c r="F614"/>
    </row>
    <row r="615" spans="2:6" x14ac:dyDescent="0.2">
      <c r="B615"/>
      <c r="C615"/>
      <c r="D615"/>
      <c r="E615"/>
      <c r="F615"/>
    </row>
    <row r="616" spans="2:6" x14ac:dyDescent="0.2">
      <c r="B616"/>
      <c r="C616"/>
      <c r="D616"/>
      <c r="E616"/>
      <c r="F616"/>
    </row>
    <row r="617" spans="2:6" x14ac:dyDescent="0.2">
      <c r="B617"/>
      <c r="C617"/>
      <c r="D617"/>
      <c r="E617"/>
      <c r="F617"/>
    </row>
    <row r="618" spans="2:6" x14ac:dyDescent="0.2">
      <c r="B618"/>
      <c r="C618"/>
      <c r="D618"/>
      <c r="E618"/>
      <c r="F618"/>
    </row>
    <row r="619" spans="2:6" x14ac:dyDescent="0.2">
      <c r="B619"/>
      <c r="C619"/>
      <c r="D619"/>
      <c r="E619"/>
      <c r="F619"/>
    </row>
    <row r="620" spans="2:6" x14ac:dyDescent="0.2">
      <c r="B620"/>
      <c r="C620"/>
      <c r="D620"/>
      <c r="E620"/>
      <c r="F620"/>
    </row>
    <row r="621" spans="2:6" x14ac:dyDescent="0.2">
      <c r="B621"/>
      <c r="C621"/>
      <c r="D621"/>
      <c r="E621"/>
      <c r="F621"/>
    </row>
    <row r="622" spans="2:6" x14ac:dyDescent="0.2">
      <c r="B622"/>
      <c r="C622"/>
      <c r="D622"/>
      <c r="E622"/>
      <c r="F622"/>
    </row>
    <row r="623" spans="2:6" x14ac:dyDescent="0.2">
      <c r="B623"/>
      <c r="C623"/>
      <c r="D623"/>
      <c r="E623"/>
      <c r="F623"/>
    </row>
    <row r="624" spans="2:6" x14ac:dyDescent="0.2">
      <c r="B624"/>
      <c r="C624"/>
      <c r="D624"/>
      <c r="E624"/>
      <c r="F624"/>
    </row>
    <row r="625" spans="2:6" x14ac:dyDescent="0.2">
      <c r="B625"/>
      <c r="C625"/>
      <c r="D625"/>
      <c r="E625"/>
      <c r="F625"/>
    </row>
    <row r="626" spans="2:6" x14ac:dyDescent="0.2">
      <c r="B626"/>
      <c r="C626"/>
      <c r="D626"/>
      <c r="E626"/>
      <c r="F626"/>
    </row>
    <row r="627" spans="2:6" x14ac:dyDescent="0.2">
      <c r="B627"/>
      <c r="C627"/>
      <c r="D627"/>
      <c r="E627"/>
      <c r="F627"/>
    </row>
    <row r="628" spans="2:6" x14ac:dyDescent="0.2">
      <c r="B628"/>
      <c r="C628"/>
      <c r="D628"/>
      <c r="E628"/>
      <c r="F628"/>
    </row>
    <row r="629" spans="2:6" x14ac:dyDescent="0.2">
      <c r="B629"/>
      <c r="C629"/>
      <c r="D629"/>
      <c r="E629"/>
      <c r="F629"/>
    </row>
    <row r="630" spans="2:6" x14ac:dyDescent="0.2">
      <c r="B630"/>
      <c r="C630"/>
      <c r="D630"/>
      <c r="E630"/>
      <c r="F630"/>
    </row>
    <row r="631" spans="2:6" x14ac:dyDescent="0.2">
      <c r="B631"/>
      <c r="C631"/>
      <c r="D631"/>
      <c r="E631"/>
      <c r="F631"/>
    </row>
    <row r="632" spans="2:6" x14ac:dyDescent="0.2">
      <c r="B632"/>
      <c r="C632"/>
      <c r="D632"/>
      <c r="E632"/>
      <c r="F632"/>
    </row>
    <row r="633" spans="2:6" x14ac:dyDescent="0.2">
      <c r="B633"/>
      <c r="C633"/>
      <c r="D633"/>
      <c r="E633"/>
      <c r="F633"/>
    </row>
    <row r="634" spans="2:6" x14ac:dyDescent="0.2">
      <c r="B634"/>
      <c r="C634"/>
      <c r="D634"/>
      <c r="E634"/>
      <c r="F634"/>
    </row>
    <row r="635" spans="2:6" x14ac:dyDescent="0.2">
      <c r="B635"/>
      <c r="C635"/>
      <c r="D635"/>
      <c r="E635"/>
      <c r="F635"/>
    </row>
    <row r="636" spans="2:6" x14ac:dyDescent="0.2">
      <c r="B636"/>
      <c r="C636"/>
      <c r="D636"/>
      <c r="E636"/>
      <c r="F636"/>
    </row>
    <row r="637" spans="2:6" x14ac:dyDescent="0.2">
      <c r="B637"/>
      <c r="C637"/>
      <c r="D637"/>
      <c r="E637"/>
      <c r="F637"/>
    </row>
    <row r="638" spans="2:6" x14ac:dyDescent="0.2">
      <c r="B638"/>
      <c r="C638"/>
      <c r="D638"/>
      <c r="E638"/>
      <c r="F638"/>
    </row>
    <row r="639" spans="2:6" x14ac:dyDescent="0.2">
      <c r="B639"/>
      <c r="C639"/>
      <c r="D639"/>
      <c r="E639"/>
      <c r="F639"/>
    </row>
    <row r="640" spans="2:6" x14ac:dyDescent="0.2">
      <c r="B640"/>
      <c r="C640"/>
      <c r="D640"/>
      <c r="E640"/>
      <c r="F640"/>
    </row>
    <row r="641" spans="2:6" x14ac:dyDescent="0.2">
      <c r="B641"/>
      <c r="C641"/>
      <c r="D641"/>
      <c r="E641"/>
      <c r="F641"/>
    </row>
    <row r="642" spans="2:6" x14ac:dyDescent="0.2">
      <c r="B642"/>
      <c r="C642"/>
      <c r="D642"/>
      <c r="E642"/>
      <c r="F642"/>
    </row>
    <row r="643" spans="2:6" x14ac:dyDescent="0.2">
      <c r="B643"/>
      <c r="C643"/>
      <c r="D643"/>
      <c r="E643"/>
      <c r="F643"/>
    </row>
    <row r="644" spans="2:6" x14ac:dyDescent="0.2">
      <c r="B644"/>
      <c r="C644"/>
      <c r="D644"/>
      <c r="E644"/>
      <c r="F644"/>
    </row>
    <row r="645" spans="2:6" x14ac:dyDescent="0.2">
      <c r="B645"/>
      <c r="C645"/>
      <c r="D645"/>
      <c r="E645"/>
      <c r="F645"/>
    </row>
    <row r="646" spans="2:6" x14ac:dyDescent="0.2">
      <c r="B646"/>
      <c r="C646"/>
    </row>
    <row r="647" spans="2:6" x14ac:dyDescent="0.2">
      <c r="B647"/>
      <c r="C647"/>
    </row>
    <row r="648" spans="2:6" x14ac:dyDescent="0.2">
      <c r="B648"/>
      <c r="C648"/>
    </row>
    <row r="649" spans="2:6" x14ac:dyDescent="0.2">
      <c r="B649"/>
      <c r="C649"/>
    </row>
    <row r="650" spans="2:6" x14ac:dyDescent="0.2">
      <c r="B650"/>
      <c r="C650"/>
    </row>
    <row r="651" spans="2:6" x14ac:dyDescent="0.2">
      <c r="B651"/>
      <c r="C651"/>
    </row>
    <row r="652" spans="2:6" x14ac:dyDescent="0.2">
      <c r="B652"/>
      <c r="C652"/>
    </row>
    <row r="653" spans="2:6" x14ac:dyDescent="0.2">
      <c r="B653"/>
      <c r="C653"/>
    </row>
    <row r="654" spans="2:6" x14ac:dyDescent="0.2">
      <c r="B654"/>
      <c r="C654"/>
    </row>
    <row r="655" spans="2:6" x14ac:dyDescent="0.2">
      <c r="B655"/>
      <c r="C655"/>
    </row>
    <row r="656" spans="2:6" x14ac:dyDescent="0.2">
      <c r="B656"/>
      <c r="C656"/>
    </row>
    <row r="657" spans="2:3" x14ac:dyDescent="0.2">
      <c r="B657"/>
      <c r="C657"/>
    </row>
    <row r="658" spans="2:3" x14ac:dyDescent="0.2">
      <c r="B658"/>
      <c r="C658"/>
    </row>
    <row r="659" spans="2:3" x14ac:dyDescent="0.2">
      <c r="B659"/>
      <c r="C659"/>
    </row>
    <row r="660" spans="2:3" x14ac:dyDescent="0.2">
      <c r="B660"/>
      <c r="C660"/>
    </row>
    <row r="661" spans="2:3" x14ac:dyDescent="0.2">
      <c r="B661"/>
      <c r="C661"/>
    </row>
  </sheetData>
  <conditionalFormatting sqref="B19:D19">
    <cfRule type="expression" dxfId="21" priority="325">
      <formula>AND($E19="(em branco)",TODAY()&gt;$D19)</formula>
    </cfRule>
  </conditionalFormatting>
  <conditionalFormatting sqref="B27:D27">
    <cfRule type="expression" dxfId="20" priority="25">
      <formula>AND($E27="(em branco)",TODAY()&gt;$D27)</formula>
    </cfRule>
  </conditionalFormatting>
  <conditionalFormatting sqref="B46:D46">
    <cfRule type="expression" dxfId="19" priority="22">
      <formula>AND($E46="(em branco)",TODAY()&gt;$D46)</formula>
    </cfRule>
  </conditionalFormatting>
  <conditionalFormatting sqref="B69:D69">
    <cfRule type="expression" dxfId="18" priority="18">
      <formula>AND($E69="(em branco)",TODAY()&gt;$D69)</formula>
    </cfRule>
  </conditionalFormatting>
  <conditionalFormatting sqref="B97:D97">
    <cfRule type="expression" dxfId="17" priority="12">
      <formula>AND($E97="(em branco)",TODAY()&gt;$D97)</formula>
    </cfRule>
  </conditionalFormatting>
  <conditionalFormatting sqref="B130:D130">
    <cfRule type="expression" dxfId="16" priority="7">
      <formula>AND($E130="(em branco)",TODAY()&gt;$D130)</formula>
    </cfRule>
  </conditionalFormatting>
  <conditionalFormatting sqref="B148:D148">
    <cfRule type="expression" dxfId="15" priority="3">
      <formula>AND($E148="(em branco)",TODAY()&gt;$D148)</formula>
    </cfRule>
  </conditionalFormatting>
  <conditionalFormatting sqref="F4">
    <cfRule type="expression" dxfId="14" priority="464">
      <formula>AND(ISBLANK($F4)=FALSE(),$F4&lt;=3)</formula>
    </cfRule>
  </conditionalFormatting>
  <conditionalFormatting sqref="F6:F243">
    <cfRule type="expression" dxfId="13" priority="10">
      <formula>AND(ISBLANK($F6)=FALSE(),$F6&lt;=3)</formula>
    </cfRule>
  </conditionalFormatting>
  <conditionalFormatting sqref="F19">
    <cfRule type="expression" dxfId="12" priority="324">
      <formula>AND(ISBLANK($G19)=FALSE(),$G19&lt;=3)</formula>
    </cfRule>
  </conditionalFormatting>
  <conditionalFormatting sqref="F27">
    <cfRule type="expression" dxfId="11" priority="24">
      <formula>AND(ISBLANK($G27)=FALSE(),$G27&lt;=3)</formula>
    </cfRule>
  </conditionalFormatting>
  <conditionalFormatting sqref="F46">
    <cfRule type="expression" dxfId="10" priority="21">
      <formula>AND(ISBLANK($G46)=FALSE(),$G46&lt;=3)</formula>
    </cfRule>
  </conditionalFormatting>
  <conditionalFormatting sqref="F47">
    <cfRule type="expression" dxfId="9" priority="466">
      <formula>AND(ISBLANK(#REF!)=FALSE(),#REF!&lt;=3)</formula>
    </cfRule>
  </conditionalFormatting>
  <conditionalFormatting sqref="F49">
    <cfRule type="expression" dxfId="8" priority="19">
      <formula>AND(ISBLANK(#REF!)=FALSE(),#REF!&lt;=3)</formula>
    </cfRule>
  </conditionalFormatting>
  <conditionalFormatting sqref="F69">
    <cfRule type="expression" dxfId="7" priority="17">
      <formula>AND(ISBLANK($G69)=FALSE(),$G69&lt;=3)</formula>
    </cfRule>
  </conditionalFormatting>
  <conditionalFormatting sqref="F70">
    <cfRule type="expression" dxfId="6" priority="13">
      <formula>AND(ISBLANK(#REF!)=FALSE(),#REF!&lt;=3)</formula>
    </cfRule>
  </conditionalFormatting>
  <conditionalFormatting sqref="F97">
    <cfRule type="expression" dxfId="5" priority="11">
      <formula>AND(ISBLANK($G97)=FALSE(),$G97&lt;=3)</formula>
    </cfRule>
  </conditionalFormatting>
  <conditionalFormatting sqref="F98">
    <cfRule type="expression" dxfId="4" priority="8">
      <formula>AND(ISBLANK(#REF!)=FALSE(),#REF!&lt;=3)</formula>
    </cfRule>
  </conditionalFormatting>
  <conditionalFormatting sqref="F130">
    <cfRule type="expression" dxfId="3" priority="6">
      <formula>AND(ISBLANK($G130)=FALSE(),$G130&lt;=3)</formula>
    </cfRule>
  </conditionalFormatting>
  <conditionalFormatting sqref="F131">
    <cfRule type="expression" dxfId="2" priority="4">
      <formula>AND(ISBLANK(#REF!)=FALSE(),#REF!&lt;=3)</formula>
    </cfRule>
  </conditionalFormatting>
  <conditionalFormatting sqref="F148">
    <cfRule type="expression" dxfId="1" priority="2">
      <formula>AND(ISBLANK($G148)=FALSE(),$G148&lt;=3)</formula>
    </cfRule>
  </conditionalFormatting>
  <conditionalFormatting sqref="F149">
    <cfRule type="expression" dxfId="0" priority="15">
      <formula>AND(ISBLANK(#REF!)=FALSE(),#REF!&lt;=3)</formula>
    </cfRule>
  </conditionalFormatting>
  <printOptions horizontalCentered="1"/>
  <pageMargins left="0.31496062992125984" right="0.31496062992125984" top="0.56000000000000005" bottom="3.937007874015748E-2" header="0.19" footer="0"/>
  <pageSetup paperSize="9" scale="85" orientation="portrait" r:id="rId1"/>
  <headerFooter>
    <oddHeader>&amp;L&amp;G</oddHeader>
    <oddFooter>&amp;R&amp;P / &amp;N</oddFooter>
  </headerFooter>
  <rowBreaks count="3" manualBreakCount="3">
    <brk id="47" max="16383" man="1"/>
    <brk id="90" max="16383" man="1"/>
    <brk id="133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69188699efabb5ee3b82b2398f146f25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b83f1067e8135e8a5297e2963b55a7f4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8DB0D27F-A13E-4E12-AAD3-83C1DD8EBD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DAB97E-238C-4154-94CF-A66F6D695D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98BCD5-F947-4127-9074-B997BCF449EF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Continente</vt:lpstr>
      <vt:lpstr>'CalPags - Continente'!Área_de_Impressão</vt:lpstr>
      <vt:lpstr>'CalPags - Continente'!Títulos_de_Impressão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2026-02-27T11:02:17Z</dcterms:created>
  <dcterms:modified xsi:type="dcterms:W3CDTF">2026-04-30T14:01:13Z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