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updateLinks="never" defaultThemeVersion="124226"/>
  <xr:revisionPtr revIDLastSave="243" documentId="8_{788DC57D-D06F-4F71-9CFE-7151F25E0D52}" xr6:coauthVersionLast="47" xr6:coauthVersionMax="47" xr10:uidLastSave="{A18B58A8-1263-4F4B-9155-107462C81D81}"/>
  <bookViews>
    <workbookView xWindow="28680" yWindow="-120" windowWidth="29040" windowHeight="15720" xr2:uid="{00000000-000D-0000-FFFF-FFFF00000000}"/>
  </bookViews>
  <sheets>
    <sheet name="CalPags - RAM" sheetId="4" r:id="rId1"/>
  </sheets>
  <definedNames>
    <definedName name="_xlnm._FilterDatabase" localSheetId="0" hidden="1">'CalPags - RAM'!$B$1:$B$574</definedName>
    <definedName name="_xlnm.Print_Area" localSheetId="0">'CalPags - RAM'!$A$1:$F$66</definedName>
    <definedName name="_xlnm.Print_Titles" localSheetId="0">'CalPags - RAM'!$1:$3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4" l="1"/>
  <c r="E58" i="4" l="1"/>
  <c r="E52" i="4" l="1"/>
  <c r="E41" i="4" l="1"/>
  <c r="E27" i="4" l="1"/>
  <c r="E65" i="4" s="1"/>
  <c r="E21" i="4" l="1"/>
  <c r="E18" i="4" l="1"/>
  <c r="E22" i="4" l="1"/>
  <c r="E66" i="4" s="1"/>
</calcChain>
</file>

<file path=xl/sharedStrings.xml><?xml version="1.0" encoding="utf-8"?>
<sst xmlns="http://schemas.openxmlformats.org/spreadsheetml/2006/main" count="125" uniqueCount="54">
  <si>
    <t>AJUDA / APOIO</t>
  </si>
  <si>
    <t>Tipo de pagamento</t>
  </si>
  <si>
    <t>Pagamento efetuado a:</t>
  </si>
  <si>
    <t>Montante  
(mil euros)</t>
  </si>
  <si>
    <t xml:space="preserve">Nº Beneficiários </t>
  </si>
  <si>
    <t>CALENDÁRIO DE PAGAMENTOS - RAM</t>
  </si>
  <si>
    <t>NOVEMBRO</t>
  </si>
  <si>
    <t>NOVEMBRO Total</t>
  </si>
  <si>
    <t>2024 Total</t>
  </si>
  <si>
    <t>CAMPANHA 2024</t>
  </si>
  <si>
    <t>CAMPANHA 2024 Total</t>
  </si>
  <si>
    <t>Adiantamento 70%</t>
  </si>
  <si>
    <t>Adiantamento 85%</t>
  </si>
  <si>
    <t>≤ 3</t>
  </si>
  <si>
    <t>100%</t>
  </si>
  <si>
    <t>PEPAC F.6.1 Apoio a zonas com condicionantes naturais ou específicas - Madeira</t>
  </si>
  <si>
    <t>PEPAC F.6.2 Apoio a zonas com condicionantes naturais ou específicas - Porto Santo</t>
  </si>
  <si>
    <t>PEPAC F.7.1 Pagamentos Natura 2000 e Diretiva-Quadro da Água</t>
  </si>
  <si>
    <t>PEPAC F.8.1 Apoio ao regime de Produção Integrada</t>
  </si>
  <si>
    <t>PEPAC F.8.2 Manutenção de muros de suporte de terras</t>
  </si>
  <si>
    <t>PEPAC F.8.3 Apoio ao Modo de Produção Biológico</t>
  </si>
  <si>
    <t>PEPAC F.8.4 Preservação de pomares de frutos frescos e vinhas tradicionais</t>
  </si>
  <si>
    <t>PEPAC F.8.5 Controlo de espécies invasoras</t>
  </si>
  <si>
    <t>PEPAC F.8.6 Manutenção de muros de pedra de croché em Porto Santo</t>
  </si>
  <si>
    <t>PEPAC F.8.7 Manutenção dos bardos em urze</t>
  </si>
  <si>
    <t>POSEI Medida 1 - Apoio Base aos Agricultores Madeirenses</t>
  </si>
  <si>
    <t>POSEI Medida 2 - Subação 2.1.1 Fileira da cana de açúcar - Transformação</t>
  </si>
  <si>
    <t>1ª Prestação 95%</t>
  </si>
  <si>
    <t>DEZEMBRO</t>
  </si>
  <si>
    <t>DEZEMBRO Total</t>
  </si>
  <si>
    <t>Saldo</t>
  </si>
  <si>
    <t>JANEIRO</t>
  </si>
  <si>
    <t>JANEIRO Total</t>
  </si>
  <si>
    <t>2025 Total</t>
  </si>
  <si>
    <t>POSEI Medida 2 - Subação 2.3.5 Fileira da carne - Ajuda à vaca aleitante</t>
  </si>
  <si>
    <t>POSEI Medida 2 - Subação 2.3.6 Fileira da carne - Ajuda aos ovinos e caprinos</t>
  </si>
  <si>
    <t>FEVEREIRO</t>
  </si>
  <si>
    <t>FEVEREIRO Total</t>
  </si>
  <si>
    <t>PEPAC F.8.8 Compromissos silvoambientais e climáticos</t>
  </si>
  <si>
    <t xml:space="preserve">POSEI Medida 2 - Ação 2.5 Fileira da banana </t>
  </si>
  <si>
    <t>PRODERAM 2020 Submedida 8.1. Apoio aos custos de florestação/criação de zonas arborizadas</t>
  </si>
  <si>
    <t>MARÇO</t>
  </si>
  <si>
    <t>MARÇO Total</t>
  </si>
  <si>
    <t>ABRIL</t>
  </si>
  <si>
    <t>ABRIL Total</t>
  </si>
  <si>
    <t>POSEI Medida 2 - Subação 2.1.2 Fileira da cana de açúcar - Envelhecimento de rum da Madeira</t>
  </si>
  <si>
    <t>POSEI Medida 2 - Subação 2.2.1 Fileira do leite - Transformação</t>
  </si>
  <si>
    <t>POSEI Medida 2 - Subação 2.3.3 Fileira da carne - Ajuda à aquisição de reprodutores</t>
  </si>
  <si>
    <t>1ª Prestação 90%</t>
  </si>
  <si>
    <t>POSEI Medida 2 - Subação 2.4.3 Fileira do vinho - Envelhecimento de vinhos com DOP Madeira</t>
  </si>
  <si>
    <t>MAIO</t>
  </si>
  <si>
    <t>MAIO Total</t>
  </si>
  <si>
    <t>POSEI Medida 2 - Subação 2.3.4 Fileira da carne - Ajuda ao abate de frangos de carne</t>
  </si>
  <si>
    <t>POSEI Medida 2 - Ação 2.7 Ajuda à produção de ovos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</si>
</sst>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  <numFmt numFmtId="169" formatCode="#,##0.0"/>
  </numFmts>
  <fonts count="1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b/>
      <sz val="9"/>
      <color theme="0" tint="-0.14999847407452621"/>
      <name val="Arial"/>
      <family val="2"/>
    </font>
  </fonts>
  <fills count="9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3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center" vertical="center"/>
    </xf>
    <xf numFmtId="165" fontId="3" fillId="2" borderId="0" xfId="2" applyNumberFormat="1" applyFont="1" applyFill="1" applyAlignment="1">
      <alignment horizontal="left" vertical="center"/>
    </xf>
    <xf numFmtId="165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7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7" fontId="10" fillId="2" borderId="2" xfId="0" applyNumberFormat="1" applyFont="1" applyFill="1" applyBorder="1" applyAlignment="1">
      <alignment vertical="center"/>
    </xf>
    <xf numFmtId="3" fontId="5" fillId="0" borderId="0" xfId="0" applyNumberFormat="1" applyFont="1"/>
    <xf numFmtId="167" fontId="5" fillId="0" borderId="0" xfId="0" applyNumberFormat="1" applyFont="1"/>
    <xf numFmtId="3" fontId="7" fillId="7" borderId="2" xfId="0" applyNumberFormat="1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 indent="1"/>
    </xf>
    <xf numFmtId="0" fontId="9" fillId="8" borderId="2" xfId="0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0" fontId="12" fillId="8" borderId="3" xfId="0" applyFont="1" applyFill="1" applyBorder="1" applyAlignment="1">
      <alignment vertical="center"/>
    </xf>
    <xf numFmtId="169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T574"/>
  <sheetViews>
    <sheetView showGridLines="0" tabSelected="1" zoomScaleNormal="100" workbookViewId="0">
      <pane ySplit="3" topLeftCell="A59" activePane="bottomLeft" state="frozen"/>
      <selection pane="bottomLeft" activeCell="I83" sqref="I83"/>
    </sheetView>
  </sheetViews>
  <sheetFormatPr defaultRowHeight="12.75" x14ac:dyDescent="0.2"/>
  <cols>
    <col min="1" max="1" width="1.42578125" style="3" customWidth="1"/>
    <col min="2" max="2" width="70.28515625" style="3" customWidth="1"/>
    <col min="3" max="3" width="17.7109375" style="3" customWidth="1"/>
    <col min="4" max="4" width="14.42578125" style="3" customWidth="1"/>
    <col min="5" max="5" width="12.140625" style="3" customWidth="1"/>
    <col min="6" max="6" width="10.85546875" style="3" customWidth="1"/>
    <col min="7" max="7" width="10.85546875" bestFit="1" customWidth="1"/>
  </cols>
  <sheetData>
    <row r="1" spans="2:202" s="1" customFormat="1" ht="21.75" customHeight="1" x14ac:dyDescent="0.2">
      <c r="B1" s="16" t="s">
        <v>5</v>
      </c>
      <c r="C1" s="16"/>
      <c r="D1" s="17"/>
      <c r="E1" s="17"/>
      <c r="F1" s="17" t="s">
        <v>9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2">
      <c r="B2" s="18"/>
      <c r="C2" s="19"/>
      <c r="D2" s="20"/>
      <c r="E2" s="20"/>
      <c r="F2" s="20"/>
      <c r="G2"/>
      <c r="H2"/>
      <c r="I2"/>
      <c r="J2"/>
      <c r="K2"/>
      <c r="L2" s="5"/>
    </row>
    <row r="3" spans="2:202" s="6" customFormat="1" ht="22.5" x14ac:dyDescent="0.2">
      <c r="B3" s="21" t="s">
        <v>0</v>
      </c>
      <c r="C3" s="22" t="s">
        <v>1</v>
      </c>
      <c r="D3" s="22" t="s">
        <v>2</v>
      </c>
      <c r="E3" s="23" t="s">
        <v>3</v>
      </c>
      <c r="F3" s="23" t="s">
        <v>4</v>
      </c>
      <c r="G3"/>
      <c r="H3" s="7"/>
      <c r="I3" s="7"/>
      <c r="J3" s="7"/>
      <c r="K3" s="7"/>
      <c r="L3" s="8"/>
      <c r="M3" s="8"/>
    </row>
    <row r="4" spans="2:202" s="3" customFormat="1" ht="15" x14ac:dyDescent="0.2">
      <c r="B4" s="30">
        <v>2024</v>
      </c>
      <c r="C4" s="31"/>
      <c r="D4" s="31"/>
      <c r="E4" s="31"/>
      <c r="F4" s="32"/>
      <c r="G4"/>
      <c r="H4" s="7"/>
      <c r="I4" s="7"/>
      <c r="J4" s="7"/>
      <c r="K4" s="7"/>
      <c r="L4" s="7"/>
      <c r="M4" s="7"/>
    </row>
    <row r="5" spans="2:202" s="3" customFormat="1" ht="12.75" customHeight="1" x14ac:dyDescent="0.2">
      <c r="B5" s="9" t="s">
        <v>6</v>
      </c>
      <c r="C5" s="10"/>
      <c r="D5" s="10"/>
      <c r="E5" s="10"/>
      <c r="F5" s="25"/>
      <c r="G5"/>
      <c r="H5" s="7"/>
      <c r="I5" s="7"/>
      <c r="J5" s="7"/>
      <c r="K5" s="7"/>
      <c r="L5" s="7"/>
      <c r="M5" s="7"/>
    </row>
    <row r="6" spans="2:202" s="3" customFormat="1" ht="19.5" customHeight="1" x14ac:dyDescent="0.2">
      <c r="B6" s="13" t="s">
        <v>15</v>
      </c>
      <c r="C6" s="24" t="s">
        <v>12</v>
      </c>
      <c r="D6" s="15">
        <v>45622</v>
      </c>
      <c r="E6" s="11">
        <v>5734.4394299999994</v>
      </c>
      <c r="F6" s="12">
        <v>12020</v>
      </c>
      <c r="G6"/>
      <c r="H6" s="38"/>
      <c r="I6" s="7"/>
      <c r="J6" s="7"/>
      <c r="K6" s="7"/>
      <c r="L6" s="7"/>
      <c r="M6" s="7"/>
    </row>
    <row r="7" spans="2:202" s="3" customFormat="1" ht="19.5" customHeight="1" x14ac:dyDescent="0.2">
      <c r="B7" s="13" t="s">
        <v>16</v>
      </c>
      <c r="C7" s="24" t="s">
        <v>12</v>
      </c>
      <c r="D7" s="15">
        <v>45622</v>
      </c>
      <c r="E7" s="11">
        <v>167.85435000000001</v>
      </c>
      <c r="F7" s="12">
        <v>101</v>
      </c>
      <c r="G7"/>
      <c r="H7" s="38"/>
      <c r="I7" s="7"/>
      <c r="J7" s="7"/>
      <c r="K7" s="7"/>
      <c r="L7" s="7"/>
      <c r="M7" s="7"/>
    </row>
    <row r="8" spans="2:202" s="3" customFormat="1" ht="19.5" customHeight="1" x14ac:dyDescent="0.2">
      <c r="B8" s="13" t="s">
        <v>17</v>
      </c>
      <c r="C8" s="24" t="s">
        <v>12</v>
      </c>
      <c r="D8" s="15">
        <v>45622</v>
      </c>
      <c r="E8" s="11">
        <v>48.864379999999997</v>
      </c>
      <c r="F8" s="12">
        <v>5</v>
      </c>
      <c r="G8"/>
      <c r="H8" s="38"/>
      <c r="I8" s="7"/>
      <c r="J8" s="7"/>
      <c r="K8" s="7"/>
      <c r="L8" s="7"/>
      <c r="M8" s="7"/>
    </row>
    <row r="9" spans="2:202" s="3" customFormat="1" ht="19.5" customHeight="1" x14ac:dyDescent="0.2">
      <c r="B9" s="13" t="s">
        <v>18</v>
      </c>
      <c r="C9" s="24" t="s">
        <v>12</v>
      </c>
      <c r="D9" s="15">
        <v>45622</v>
      </c>
      <c r="E9" s="11">
        <v>1.8632</v>
      </c>
      <c r="F9" s="14" t="s">
        <v>13</v>
      </c>
      <c r="G9"/>
      <c r="H9" s="38"/>
      <c r="I9" s="7"/>
      <c r="J9" s="7"/>
      <c r="K9" s="7"/>
      <c r="L9" s="7"/>
      <c r="M9" s="7"/>
    </row>
    <row r="10" spans="2:202" s="3" customFormat="1" ht="19.5" customHeight="1" x14ac:dyDescent="0.2">
      <c r="B10" s="13" t="s">
        <v>19</v>
      </c>
      <c r="C10" s="24" t="s">
        <v>12</v>
      </c>
      <c r="D10" s="15">
        <v>45622</v>
      </c>
      <c r="E10" s="11">
        <v>241.57602</v>
      </c>
      <c r="F10" s="12">
        <v>814</v>
      </c>
      <c r="G10"/>
      <c r="H10" s="38"/>
      <c r="I10" s="7"/>
      <c r="J10" s="7"/>
      <c r="K10" s="7"/>
      <c r="L10" s="7"/>
      <c r="M10" s="7"/>
    </row>
    <row r="11" spans="2:202" s="3" customFormat="1" ht="19.5" customHeight="1" x14ac:dyDescent="0.2">
      <c r="B11" s="13" t="s">
        <v>20</v>
      </c>
      <c r="C11" s="24" t="s">
        <v>12</v>
      </c>
      <c r="D11" s="15">
        <v>45622</v>
      </c>
      <c r="E11" s="11">
        <v>140.70457999999999</v>
      </c>
      <c r="F11" s="12">
        <v>136</v>
      </c>
      <c r="G11"/>
      <c r="H11" s="38"/>
      <c r="I11" s="7"/>
      <c r="J11" s="7"/>
      <c r="K11" s="7"/>
      <c r="L11" s="7"/>
      <c r="M11" s="7"/>
    </row>
    <row r="12" spans="2:202" s="3" customFormat="1" ht="19.5" customHeight="1" x14ac:dyDescent="0.2">
      <c r="B12" s="13" t="s">
        <v>21</v>
      </c>
      <c r="C12" s="24" t="s">
        <v>12</v>
      </c>
      <c r="D12" s="15">
        <v>45622</v>
      </c>
      <c r="E12" s="11">
        <v>29.888549999999999</v>
      </c>
      <c r="F12" s="12">
        <v>59</v>
      </c>
      <c r="G12"/>
      <c r="H12" s="38"/>
      <c r="I12" s="7"/>
      <c r="J12" s="7"/>
      <c r="K12" s="7"/>
      <c r="L12" s="7"/>
      <c r="M12" s="7"/>
    </row>
    <row r="13" spans="2:202" s="3" customFormat="1" ht="19.5" customHeight="1" x14ac:dyDescent="0.2">
      <c r="B13" s="13" t="s">
        <v>22</v>
      </c>
      <c r="C13" s="24" t="s">
        <v>12</v>
      </c>
      <c r="D13" s="15">
        <v>45622</v>
      </c>
      <c r="E13" s="11">
        <v>6.2458500000000008</v>
      </c>
      <c r="F13" s="12">
        <v>18</v>
      </c>
      <c r="G13"/>
      <c r="H13" s="38"/>
      <c r="I13" s="7"/>
      <c r="J13" s="7"/>
      <c r="K13" s="7"/>
      <c r="L13" s="7"/>
      <c r="M13" s="7"/>
    </row>
    <row r="14" spans="2:202" s="3" customFormat="1" ht="19.5" customHeight="1" x14ac:dyDescent="0.2">
      <c r="B14" s="13" t="s">
        <v>23</v>
      </c>
      <c r="C14" s="24" t="s">
        <v>12</v>
      </c>
      <c r="D14" s="15">
        <v>45622</v>
      </c>
      <c r="E14" s="11">
        <v>7.4906999999999995</v>
      </c>
      <c r="F14" s="12">
        <v>26</v>
      </c>
      <c r="G14"/>
      <c r="H14" s="38"/>
      <c r="I14" s="7"/>
      <c r="J14" s="7"/>
      <c r="K14" s="7"/>
      <c r="L14" s="7"/>
      <c r="M14" s="7"/>
    </row>
    <row r="15" spans="2:202" s="3" customFormat="1" ht="19.5" customHeight="1" x14ac:dyDescent="0.2">
      <c r="B15" s="13" t="s">
        <v>24</v>
      </c>
      <c r="C15" s="24" t="s">
        <v>12</v>
      </c>
      <c r="D15" s="15">
        <v>45622</v>
      </c>
      <c r="E15" s="11">
        <v>2.3396399999999997</v>
      </c>
      <c r="F15" s="12">
        <v>5</v>
      </c>
      <c r="G15"/>
      <c r="H15" s="7"/>
      <c r="I15" s="7"/>
      <c r="J15" s="7"/>
      <c r="K15" s="7"/>
      <c r="L15" s="7"/>
      <c r="M15" s="7"/>
    </row>
    <row r="16" spans="2:202" s="3" customFormat="1" ht="19.5" customHeight="1" x14ac:dyDescent="0.2">
      <c r="B16" s="13" t="s">
        <v>25</v>
      </c>
      <c r="C16" s="24" t="s">
        <v>11</v>
      </c>
      <c r="D16" s="15">
        <v>45621</v>
      </c>
      <c r="E16" s="11">
        <v>3128.7347999999997</v>
      </c>
      <c r="F16" s="12">
        <v>12144</v>
      </c>
      <c r="G16"/>
      <c r="H16" s="38"/>
      <c r="I16" s="38"/>
      <c r="J16" s="7"/>
      <c r="K16" s="7"/>
      <c r="L16" s="7"/>
      <c r="M16" s="7"/>
    </row>
    <row r="17" spans="2:13" s="3" customFormat="1" ht="19.5" customHeight="1" x14ac:dyDescent="0.2">
      <c r="B17" s="13" t="s">
        <v>26</v>
      </c>
      <c r="C17" s="24" t="s">
        <v>27</v>
      </c>
      <c r="D17" s="15">
        <v>45621</v>
      </c>
      <c r="E17" s="11">
        <v>1453.4886000000001</v>
      </c>
      <c r="F17" s="12">
        <v>5</v>
      </c>
      <c r="G17"/>
      <c r="H17" s="38"/>
      <c r="I17" s="38"/>
      <c r="J17" s="7"/>
      <c r="K17" s="7"/>
      <c r="L17" s="7"/>
      <c r="M17" s="7"/>
    </row>
    <row r="18" spans="2:13" s="3" customFormat="1" ht="19.5" customHeight="1" x14ac:dyDescent="0.2">
      <c r="B18" s="26" t="s">
        <v>7</v>
      </c>
      <c r="C18" s="27"/>
      <c r="D18" s="27"/>
      <c r="E18" s="28">
        <f>SUM(E6:E17)</f>
        <v>10963.490099999999</v>
      </c>
      <c r="F18" s="29"/>
      <c r="G18"/>
      <c r="H18" s="38"/>
      <c r="I18" s="7"/>
      <c r="J18" s="7"/>
      <c r="K18" s="7"/>
      <c r="L18" s="7"/>
      <c r="M18" s="7"/>
    </row>
    <row r="19" spans="2:13" s="3" customFormat="1" ht="12.75" customHeight="1" x14ac:dyDescent="0.2">
      <c r="B19" s="9" t="s">
        <v>28</v>
      </c>
      <c r="C19" s="10"/>
      <c r="D19" s="10"/>
      <c r="E19" s="10"/>
      <c r="F19" s="25"/>
      <c r="G19"/>
      <c r="H19" s="7"/>
      <c r="I19" s="7"/>
      <c r="J19" s="7"/>
      <c r="K19" s="7"/>
      <c r="L19" s="7"/>
      <c r="M19" s="7"/>
    </row>
    <row r="20" spans="2:13" s="3" customFormat="1" ht="24.75" customHeight="1" x14ac:dyDescent="0.2">
      <c r="B20" s="13" t="s">
        <v>25</v>
      </c>
      <c r="C20" s="24" t="s">
        <v>27</v>
      </c>
      <c r="D20" s="15">
        <v>45649</v>
      </c>
      <c r="E20" s="11">
        <v>1049.41967</v>
      </c>
      <c r="F20" s="12">
        <v>11411</v>
      </c>
      <c r="G20"/>
      <c r="H20" s="7"/>
      <c r="I20" s="7"/>
      <c r="J20" s="7"/>
      <c r="K20" s="7"/>
      <c r="L20" s="7"/>
      <c r="M20" s="7"/>
    </row>
    <row r="21" spans="2:13" s="3" customFormat="1" ht="19.5" customHeight="1" x14ac:dyDescent="0.2">
      <c r="B21" s="41" t="s">
        <v>29</v>
      </c>
      <c r="C21" s="42"/>
      <c r="D21" s="42"/>
      <c r="E21" s="43">
        <f>+E20</f>
        <v>1049.41967</v>
      </c>
      <c r="F21" s="44"/>
      <c r="G21"/>
      <c r="H21" s="7"/>
      <c r="I21" s="7"/>
      <c r="J21" s="7"/>
      <c r="K21" s="7"/>
      <c r="L21" s="7"/>
      <c r="M21" s="7"/>
    </row>
    <row r="22" spans="2:13" ht="19.5" customHeight="1" x14ac:dyDescent="0.2">
      <c r="B22" s="33" t="s">
        <v>8</v>
      </c>
      <c r="C22" s="34"/>
      <c r="D22" s="34"/>
      <c r="E22" s="35">
        <f>+E18+E21</f>
        <v>12012.909769999998</v>
      </c>
      <c r="F22" s="36"/>
    </row>
    <row r="23" spans="2:13" s="3" customFormat="1" ht="15" x14ac:dyDescent="0.2">
      <c r="B23" s="30">
        <v>2025</v>
      </c>
      <c r="C23" s="31"/>
      <c r="D23" s="31"/>
      <c r="E23" s="31"/>
      <c r="F23" s="32"/>
      <c r="G23"/>
      <c r="H23" s="7"/>
      <c r="I23" s="7"/>
      <c r="J23" s="7"/>
      <c r="K23" s="7"/>
      <c r="L23" s="7"/>
      <c r="M23" s="7"/>
    </row>
    <row r="24" spans="2:13" s="3" customFormat="1" ht="12.75" customHeight="1" x14ac:dyDescent="0.2">
      <c r="B24" s="9" t="s">
        <v>31</v>
      </c>
      <c r="C24" s="10"/>
      <c r="D24" s="10"/>
      <c r="E24" s="10"/>
      <c r="F24" s="25"/>
      <c r="G24"/>
      <c r="H24" s="7"/>
      <c r="I24" s="7"/>
      <c r="J24" s="7"/>
      <c r="K24" s="7"/>
      <c r="L24" s="7"/>
      <c r="M24" s="7"/>
    </row>
    <row r="25" spans="2:13" s="3" customFormat="1" ht="19.5" customHeight="1" x14ac:dyDescent="0.2">
      <c r="B25" s="13" t="s">
        <v>34</v>
      </c>
      <c r="C25" s="24" t="s">
        <v>27</v>
      </c>
      <c r="D25" s="15">
        <v>45681</v>
      </c>
      <c r="E25" s="11">
        <v>47.498919999999998</v>
      </c>
      <c r="F25" s="14">
        <v>192</v>
      </c>
      <c r="G25"/>
      <c r="H25" s="7"/>
      <c r="I25" s="7"/>
      <c r="J25" s="7"/>
      <c r="K25" s="7"/>
      <c r="L25" s="7"/>
      <c r="M25" s="7"/>
    </row>
    <row r="26" spans="2:13" s="3" customFormat="1" ht="19.5" customHeight="1" x14ac:dyDescent="0.2">
      <c r="B26" s="13" t="s">
        <v>35</v>
      </c>
      <c r="C26" s="24" t="s">
        <v>27</v>
      </c>
      <c r="D26" s="15">
        <v>45681</v>
      </c>
      <c r="E26" s="11">
        <v>18.962040000000002</v>
      </c>
      <c r="F26" s="14">
        <v>31</v>
      </c>
      <c r="G26"/>
      <c r="H26" s="7"/>
      <c r="I26" s="7"/>
      <c r="J26" s="7"/>
      <c r="K26" s="7"/>
      <c r="L26" s="7"/>
      <c r="M26" s="7"/>
    </row>
    <row r="27" spans="2:13" s="3" customFormat="1" ht="19.5" customHeight="1" x14ac:dyDescent="0.2">
      <c r="B27" s="26" t="s">
        <v>32</v>
      </c>
      <c r="C27" s="27"/>
      <c r="D27" s="27"/>
      <c r="E27" s="28">
        <f>SUM(E25:E26)</f>
        <v>66.46096</v>
      </c>
      <c r="F27" s="29"/>
      <c r="G27"/>
      <c r="H27" s="7"/>
      <c r="I27" s="7"/>
      <c r="J27" s="7"/>
      <c r="K27" s="7"/>
      <c r="L27" s="7"/>
      <c r="M27" s="7"/>
    </row>
    <row r="28" spans="2:13" s="3" customFormat="1" ht="12.75" customHeight="1" x14ac:dyDescent="0.2">
      <c r="B28" s="9" t="s">
        <v>36</v>
      </c>
      <c r="C28" s="10"/>
      <c r="D28" s="10"/>
      <c r="E28" s="10"/>
      <c r="F28" s="25"/>
      <c r="G28"/>
      <c r="H28" s="7"/>
      <c r="I28" s="7"/>
      <c r="J28" s="7"/>
      <c r="K28" s="7"/>
      <c r="L28" s="7"/>
      <c r="M28" s="7"/>
    </row>
    <row r="29" spans="2:13" s="3" customFormat="1" ht="19.5" customHeight="1" x14ac:dyDescent="0.2">
      <c r="B29" s="13" t="s">
        <v>15</v>
      </c>
      <c r="C29" s="24" t="s">
        <v>30</v>
      </c>
      <c r="D29" s="15">
        <v>45713</v>
      </c>
      <c r="E29" s="11">
        <v>980.48072999999999</v>
      </c>
      <c r="F29" s="14">
        <v>11283</v>
      </c>
      <c r="G29"/>
      <c r="H29" s="7"/>
      <c r="I29" s="7"/>
      <c r="J29" s="7"/>
      <c r="K29" s="7"/>
      <c r="L29" s="7"/>
      <c r="M29" s="7"/>
    </row>
    <row r="30" spans="2:13" s="3" customFormat="1" ht="19.5" customHeight="1" x14ac:dyDescent="0.2">
      <c r="B30" s="13" t="s">
        <v>16</v>
      </c>
      <c r="C30" s="24" t="s">
        <v>30</v>
      </c>
      <c r="D30" s="15">
        <v>45713</v>
      </c>
      <c r="E30" s="11">
        <v>28.571349999999999</v>
      </c>
      <c r="F30" s="14">
        <v>97</v>
      </c>
      <c r="G30"/>
      <c r="H30" s="7"/>
      <c r="I30" s="7"/>
      <c r="J30" s="7"/>
      <c r="K30" s="7"/>
      <c r="L30" s="7"/>
      <c r="M30" s="7"/>
    </row>
    <row r="31" spans="2:13" s="3" customFormat="1" ht="19.5" customHeight="1" x14ac:dyDescent="0.2">
      <c r="B31" s="13" t="s">
        <v>17</v>
      </c>
      <c r="C31" s="24" t="s">
        <v>30</v>
      </c>
      <c r="D31" s="15">
        <v>45713</v>
      </c>
      <c r="E31" s="11">
        <v>7.9241200000000003</v>
      </c>
      <c r="F31" s="14">
        <v>4</v>
      </c>
      <c r="G31"/>
      <c r="H31" s="7"/>
      <c r="I31" s="7"/>
      <c r="J31" s="7"/>
      <c r="K31" s="7"/>
      <c r="L31" s="7"/>
      <c r="M31" s="7"/>
    </row>
    <row r="32" spans="2:13" s="3" customFormat="1" ht="19.5" customHeight="1" x14ac:dyDescent="0.2">
      <c r="B32" s="13" t="s">
        <v>18</v>
      </c>
      <c r="C32" s="24" t="s">
        <v>30</v>
      </c>
      <c r="D32" s="15">
        <v>45713</v>
      </c>
      <c r="E32" s="46">
        <v>9.5999999999999992E-3</v>
      </c>
      <c r="F32" s="14" t="s">
        <v>13</v>
      </c>
      <c r="G32"/>
      <c r="H32" s="7"/>
      <c r="I32" s="7"/>
      <c r="J32" s="7"/>
      <c r="K32" s="7"/>
      <c r="L32" s="7"/>
      <c r="M32" s="7"/>
    </row>
    <row r="33" spans="2:13" s="3" customFormat="1" ht="19.5" customHeight="1" x14ac:dyDescent="0.2">
      <c r="B33" s="13" t="s">
        <v>19</v>
      </c>
      <c r="C33" s="24" t="s">
        <v>30</v>
      </c>
      <c r="D33" s="15">
        <v>45713</v>
      </c>
      <c r="E33" s="11">
        <v>32.813900000000004</v>
      </c>
      <c r="F33" s="14">
        <v>660</v>
      </c>
      <c r="G33"/>
      <c r="H33" s="7"/>
      <c r="I33" s="7"/>
      <c r="J33" s="7"/>
      <c r="K33" s="7"/>
      <c r="L33" s="7"/>
      <c r="M33" s="7"/>
    </row>
    <row r="34" spans="2:13" s="3" customFormat="1" ht="19.5" customHeight="1" x14ac:dyDescent="0.2">
      <c r="B34" s="13" t="s">
        <v>20</v>
      </c>
      <c r="C34" s="24" t="s">
        <v>30</v>
      </c>
      <c r="D34" s="15">
        <v>45713</v>
      </c>
      <c r="E34" s="11">
        <v>16.954229999999999</v>
      </c>
      <c r="F34" s="14">
        <v>119</v>
      </c>
      <c r="G34"/>
      <c r="H34" s="7"/>
      <c r="I34" s="7"/>
      <c r="J34" s="7"/>
      <c r="K34" s="7"/>
      <c r="L34" s="7"/>
      <c r="M34" s="7"/>
    </row>
    <row r="35" spans="2:13" s="3" customFormat="1" ht="19.5" customHeight="1" x14ac:dyDescent="0.2">
      <c r="B35" s="13" t="s">
        <v>21</v>
      </c>
      <c r="C35" s="24" t="s">
        <v>30</v>
      </c>
      <c r="D35" s="15">
        <v>45713</v>
      </c>
      <c r="E35" s="11">
        <v>7.9366499999999993</v>
      </c>
      <c r="F35" s="14">
        <v>56</v>
      </c>
      <c r="G35"/>
      <c r="H35" s="7"/>
      <c r="I35" s="7"/>
      <c r="J35" s="7"/>
      <c r="K35" s="7"/>
      <c r="L35" s="7"/>
      <c r="M35" s="7"/>
    </row>
    <row r="36" spans="2:13" s="3" customFormat="1" ht="19.5" customHeight="1" x14ac:dyDescent="0.2">
      <c r="B36" s="13" t="s">
        <v>22</v>
      </c>
      <c r="C36" s="24" t="s">
        <v>30</v>
      </c>
      <c r="D36" s="15">
        <v>45713</v>
      </c>
      <c r="E36" s="45">
        <v>0.88766</v>
      </c>
      <c r="F36" s="14">
        <v>14</v>
      </c>
      <c r="G36"/>
      <c r="H36" s="7"/>
      <c r="I36" s="7"/>
      <c r="J36" s="7"/>
      <c r="K36" s="7"/>
      <c r="L36" s="7"/>
      <c r="M36" s="7"/>
    </row>
    <row r="37" spans="2:13" s="3" customFormat="1" ht="19.5" customHeight="1" x14ac:dyDescent="0.2">
      <c r="B37" s="13" t="s">
        <v>23</v>
      </c>
      <c r="C37" s="24" t="s">
        <v>30</v>
      </c>
      <c r="D37" s="15">
        <v>45713</v>
      </c>
      <c r="E37" s="45">
        <v>0.84033000000000002</v>
      </c>
      <c r="F37" s="14">
        <v>18</v>
      </c>
      <c r="G37"/>
      <c r="H37" s="7"/>
      <c r="I37" s="7"/>
      <c r="J37" s="7"/>
      <c r="K37" s="7"/>
      <c r="L37" s="7"/>
      <c r="M37" s="7"/>
    </row>
    <row r="38" spans="2:13" s="3" customFormat="1" ht="19.5" customHeight="1" x14ac:dyDescent="0.2">
      <c r="B38" s="13" t="s">
        <v>38</v>
      </c>
      <c r="C38" s="24" t="s">
        <v>14</v>
      </c>
      <c r="D38" s="15">
        <v>45713</v>
      </c>
      <c r="E38" s="11">
        <v>471.03</v>
      </c>
      <c r="F38" s="14">
        <v>18</v>
      </c>
      <c r="G38"/>
      <c r="H38" s="7"/>
      <c r="I38" s="7"/>
      <c r="J38" s="7"/>
      <c r="K38" s="7"/>
      <c r="L38" s="7"/>
      <c r="M38" s="7"/>
    </row>
    <row r="39" spans="2:13" s="3" customFormat="1" ht="24.75" customHeight="1" x14ac:dyDescent="0.2">
      <c r="B39" s="13" t="s">
        <v>40</v>
      </c>
      <c r="C39" s="24" t="s">
        <v>14</v>
      </c>
      <c r="D39" s="15">
        <v>45713</v>
      </c>
      <c r="E39" s="11">
        <v>28.187999999999999</v>
      </c>
      <c r="F39" s="14" t="s">
        <v>13</v>
      </c>
      <c r="G39"/>
      <c r="H39" s="7"/>
      <c r="I39" s="7"/>
      <c r="J39" s="7"/>
      <c r="K39" s="7"/>
      <c r="L39" s="7"/>
      <c r="M39" s="7"/>
    </row>
    <row r="40" spans="2:13" s="3" customFormat="1" ht="19.5" customHeight="1" x14ac:dyDescent="0.2">
      <c r="B40" s="13" t="s">
        <v>39</v>
      </c>
      <c r="C40" s="24" t="s">
        <v>27</v>
      </c>
      <c r="D40" s="15">
        <v>45713</v>
      </c>
      <c r="E40" s="11">
        <v>5817.5277999999998</v>
      </c>
      <c r="F40" s="14">
        <v>2571</v>
      </c>
      <c r="G40"/>
      <c r="H40" s="7"/>
      <c r="I40" s="7"/>
      <c r="J40" s="7"/>
      <c r="K40" s="7"/>
      <c r="L40" s="7"/>
      <c r="M40" s="7"/>
    </row>
    <row r="41" spans="2:13" s="3" customFormat="1" ht="19.5" customHeight="1" x14ac:dyDescent="0.2">
      <c r="B41" s="26" t="s">
        <v>37</v>
      </c>
      <c r="C41" s="27"/>
      <c r="D41" s="27"/>
      <c r="E41" s="28">
        <f>SUM(E29:E40)</f>
        <v>7393.1643700000004</v>
      </c>
      <c r="F41" s="29"/>
      <c r="G41"/>
      <c r="H41" s="7"/>
      <c r="I41" s="7"/>
      <c r="J41" s="7"/>
      <c r="K41" s="7"/>
      <c r="L41" s="7"/>
      <c r="M41" s="7"/>
    </row>
    <row r="42" spans="2:13" s="3" customFormat="1" ht="12.75" customHeight="1" x14ac:dyDescent="0.2">
      <c r="B42" s="9" t="s">
        <v>41</v>
      </c>
      <c r="C42" s="10"/>
      <c r="D42" s="10"/>
      <c r="E42" s="10"/>
      <c r="F42" s="25"/>
      <c r="G42"/>
      <c r="H42" s="7"/>
      <c r="I42" s="7"/>
      <c r="J42" s="7"/>
      <c r="K42" s="7"/>
      <c r="L42" s="7"/>
      <c r="M42" s="7"/>
    </row>
    <row r="43" spans="2:13" s="3" customFormat="1" ht="19.5" customHeight="1" x14ac:dyDescent="0.2">
      <c r="B43" s="13" t="s">
        <v>15</v>
      </c>
      <c r="C43" s="24" t="s">
        <v>30</v>
      </c>
      <c r="D43" s="15">
        <v>45741</v>
      </c>
      <c r="E43" s="11">
        <v>36.798540000000003</v>
      </c>
      <c r="F43" s="14">
        <v>567</v>
      </c>
      <c r="G43"/>
      <c r="H43" s="7"/>
      <c r="I43" s="7"/>
      <c r="J43" s="7"/>
      <c r="K43" s="7"/>
      <c r="L43" s="7"/>
      <c r="M43" s="7"/>
    </row>
    <row r="44" spans="2:13" s="3" customFormat="1" ht="19.5" customHeight="1" x14ac:dyDescent="0.2">
      <c r="B44" s="13" t="s">
        <v>16</v>
      </c>
      <c r="C44" s="24" t="s">
        <v>30</v>
      </c>
      <c r="D44" s="15">
        <v>45741</v>
      </c>
      <c r="E44" s="11">
        <v>1.05</v>
      </c>
      <c r="F44" s="14">
        <v>4</v>
      </c>
      <c r="G44"/>
      <c r="H44" s="7"/>
      <c r="I44" s="7"/>
      <c r="J44" s="7"/>
      <c r="K44" s="7"/>
      <c r="L44" s="7"/>
      <c r="M44" s="7"/>
    </row>
    <row r="45" spans="2:13" s="3" customFormat="1" ht="19.5" customHeight="1" x14ac:dyDescent="0.2">
      <c r="B45" s="13" t="s">
        <v>17</v>
      </c>
      <c r="C45" s="24" t="s">
        <v>30</v>
      </c>
      <c r="D45" s="15">
        <v>45741</v>
      </c>
      <c r="E45" s="45">
        <v>0.69899999999999995</v>
      </c>
      <c r="F45" s="14" t="s">
        <v>13</v>
      </c>
      <c r="G45"/>
      <c r="H45" s="7"/>
      <c r="I45" s="7"/>
      <c r="J45" s="7"/>
      <c r="K45" s="7"/>
      <c r="L45" s="7"/>
      <c r="M45" s="7"/>
    </row>
    <row r="46" spans="2:13" s="3" customFormat="1" ht="19.5" customHeight="1" x14ac:dyDescent="0.2">
      <c r="B46" s="13" t="s">
        <v>18</v>
      </c>
      <c r="C46" s="24" t="s">
        <v>30</v>
      </c>
      <c r="D46" s="15">
        <v>45741</v>
      </c>
      <c r="E46" s="46">
        <v>0.03</v>
      </c>
      <c r="F46" s="14" t="s">
        <v>13</v>
      </c>
      <c r="G46"/>
      <c r="H46" s="7"/>
      <c r="I46" s="7"/>
      <c r="J46" s="7"/>
      <c r="K46" s="7"/>
      <c r="L46" s="7"/>
      <c r="M46" s="7"/>
    </row>
    <row r="47" spans="2:13" s="3" customFormat="1" ht="19.5" customHeight="1" x14ac:dyDescent="0.2">
      <c r="B47" s="13" t="s">
        <v>19</v>
      </c>
      <c r="C47" s="24" t="s">
        <v>30</v>
      </c>
      <c r="D47" s="15">
        <v>45741</v>
      </c>
      <c r="E47" s="11">
        <v>2.0229400000000002</v>
      </c>
      <c r="F47" s="14">
        <v>45</v>
      </c>
      <c r="G47"/>
      <c r="H47" s="7"/>
      <c r="I47" s="7"/>
      <c r="J47" s="7"/>
      <c r="K47" s="7"/>
      <c r="L47" s="7"/>
      <c r="M47" s="7"/>
    </row>
    <row r="48" spans="2:13" s="3" customFormat="1" ht="19.5" customHeight="1" x14ac:dyDescent="0.2">
      <c r="B48" s="13" t="s">
        <v>20</v>
      </c>
      <c r="C48" s="24" t="s">
        <v>30</v>
      </c>
      <c r="D48" s="15">
        <v>45741</v>
      </c>
      <c r="E48" s="11">
        <v>3.7284999999999999</v>
      </c>
      <c r="F48" s="14" t="s">
        <v>13</v>
      </c>
      <c r="G48"/>
      <c r="H48" s="7"/>
      <c r="I48" s="7"/>
      <c r="J48" s="7"/>
      <c r="K48" s="7"/>
      <c r="L48" s="7"/>
      <c r="M48" s="7"/>
    </row>
    <row r="49" spans="2:13" s="3" customFormat="1" ht="19.5" customHeight="1" x14ac:dyDescent="0.2">
      <c r="B49" s="13" t="s">
        <v>22</v>
      </c>
      <c r="C49" s="24" t="s">
        <v>30</v>
      </c>
      <c r="D49" s="15">
        <v>45741</v>
      </c>
      <c r="E49" s="45">
        <v>8.8270000000000001E-2</v>
      </c>
      <c r="F49" s="14" t="s">
        <v>13</v>
      </c>
      <c r="G49"/>
      <c r="H49" s="7"/>
      <c r="I49" s="7"/>
      <c r="J49" s="7"/>
      <c r="K49" s="7"/>
      <c r="L49" s="7"/>
      <c r="M49" s="7"/>
    </row>
    <row r="50" spans="2:13" s="3" customFormat="1" ht="19.5" customHeight="1" x14ac:dyDescent="0.2">
      <c r="B50" s="13" t="s">
        <v>23</v>
      </c>
      <c r="C50" s="24" t="s">
        <v>30</v>
      </c>
      <c r="D50" s="15">
        <v>45741</v>
      </c>
      <c r="E50" s="45">
        <v>0.12261</v>
      </c>
      <c r="F50" s="14">
        <v>4</v>
      </c>
      <c r="G50"/>
      <c r="H50" s="7"/>
      <c r="I50" s="7"/>
      <c r="J50" s="7"/>
      <c r="K50" s="7"/>
      <c r="L50" s="7"/>
      <c r="M50" s="7"/>
    </row>
    <row r="51" spans="2:13" s="3" customFormat="1" ht="19.5" customHeight="1" x14ac:dyDescent="0.2">
      <c r="B51" s="13" t="s">
        <v>24</v>
      </c>
      <c r="C51" s="24" t="s">
        <v>30</v>
      </c>
      <c r="D51" s="15">
        <v>45741</v>
      </c>
      <c r="E51" s="45">
        <v>5.7369999999999997E-2</v>
      </c>
      <c r="F51" s="14" t="s">
        <v>13</v>
      </c>
      <c r="G51"/>
      <c r="H51" s="7"/>
      <c r="I51" s="7"/>
      <c r="J51" s="7"/>
      <c r="K51" s="7"/>
      <c r="L51" s="7"/>
      <c r="M51" s="7"/>
    </row>
    <row r="52" spans="2:13" s="3" customFormat="1" ht="19.5" customHeight="1" x14ac:dyDescent="0.2">
      <c r="B52" s="26" t="s">
        <v>42</v>
      </c>
      <c r="C52" s="27"/>
      <c r="D52" s="27"/>
      <c r="E52" s="28">
        <f>SUM(E43:E51)</f>
        <v>44.597229999999996</v>
      </c>
      <c r="F52" s="29"/>
      <c r="G52"/>
      <c r="H52" s="7"/>
      <c r="I52" s="7"/>
      <c r="J52" s="7"/>
      <c r="K52" s="7"/>
      <c r="L52" s="7"/>
      <c r="M52" s="7"/>
    </row>
    <row r="53" spans="2:13" s="3" customFormat="1" ht="12.75" customHeight="1" x14ac:dyDescent="0.2">
      <c r="B53" s="9" t="s">
        <v>43</v>
      </c>
      <c r="C53" s="10"/>
      <c r="D53" s="10"/>
      <c r="E53" s="10"/>
      <c r="F53" s="25"/>
      <c r="G53"/>
      <c r="H53" s="7"/>
      <c r="I53" s="7"/>
      <c r="J53" s="7"/>
      <c r="K53" s="7"/>
      <c r="L53" s="7"/>
      <c r="M53" s="7"/>
    </row>
    <row r="54" spans="2:13" s="3" customFormat="1" ht="19.5" customHeight="1" x14ac:dyDescent="0.2">
      <c r="B54" s="13" t="s">
        <v>45</v>
      </c>
      <c r="C54" s="24" t="s">
        <v>14</v>
      </c>
      <c r="D54" s="15">
        <v>45771</v>
      </c>
      <c r="E54" s="11">
        <v>105.31302000000001</v>
      </c>
      <c r="F54" s="14">
        <v>6</v>
      </c>
      <c r="G54"/>
      <c r="H54" s="7"/>
      <c r="I54" s="7"/>
      <c r="J54" s="7"/>
      <c r="K54" s="7"/>
      <c r="L54" s="7"/>
      <c r="M54" s="7"/>
    </row>
    <row r="55" spans="2:13" s="3" customFormat="1" ht="19.5" customHeight="1" x14ac:dyDescent="0.2">
      <c r="B55" s="13" t="s">
        <v>46</v>
      </c>
      <c r="C55" s="24" t="s">
        <v>27</v>
      </c>
      <c r="D55" s="15">
        <v>45771</v>
      </c>
      <c r="E55" s="11">
        <v>94.99906</v>
      </c>
      <c r="F55" s="14" t="s">
        <v>13</v>
      </c>
      <c r="G55"/>
      <c r="H55" s="7"/>
      <c r="I55" s="7"/>
      <c r="J55" s="7"/>
      <c r="K55" s="7"/>
      <c r="L55" s="7"/>
      <c r="M55" s="7"/>
    </row>
    <row r="56" spans="2:13" s="3" customFormat="1" ht="19.5" customHeight="1" x14ac:dyDescent="0.2">
      <c r="B56" s="13" t="s">
        <v>47</v>
      </c>
      <c r="C56" s="24" t="s">
        <v>48</v>
      </c>
      <c r="D56" s="15">
        <v>45771</v>
      </c>
      <c r="E56" s="11">
        <v>16.070399999999999</v>
      </c>
      <c r="F56" s="14" t="s">
        <v>13</v>
      </c>
      <c r="G56"/>
      <c r="H56" s="7"/>
      <c r="I56" s="7"/>
      <c r="J56" s="7"/>
      <c r="K56" s="7"/>
      <c r="L56" s="7"/>
      <c r="M56" s="7"/>
    </row>
    <row r="57" spans="2:13" s="3" customFormat="1" ht="19.5" customHeight="1" x14ac:dyDescent="0.2">
      <c r="B57" s="13" t="s">
        <v>49</v>
      </c>
      <c r="C57" s="24" t="s">
        <v>14</v>
      </c>
      <c r="D57" s="15">
        <v>45771</v>
      </c>
      <c r="E57" s="40">
        <v>317.77747999999997</v>
      </c>
      <c r="F57" s="14">
        <v>8</v>
      </c>
      <c r="G57"/>
      <c r="H57" s="7"/>
      <c r="I57" s="7"/>
      <c r="J57" s="7"/>
      <c r="K57" s="7"/>
      <c r="L57" s="7"/>
      <c r="M57" s="7"/>
    </row>
    <row r="58" spans="2:13" s="3" customFormat="1" ht="19.5" customHeight="1" x14ac:dyDescent="0.2">
      <c r="B58" s="26" t="s">
        <v>44</v>
      </c>
      <c r="C58" s="27"/>
      <c r="D58" s="27"/>
      <c r="E58" s="28">
        <f>SUM(E54:E57)</f>
        <v>534.15995999999996</v>
      </c>
      <c r="F58" s="29"/>
      <c r="G58"/>
      <c r="H58" s="7"/>
      <c r="I58" s="7"/>
      <c r="J58" s="7"/>
      <c r="K58" s="7"/>
      <c r="L58" s="7"/>
      <c r="M58" s="7"/>
    </row>
    <row r="59" spans="2:13" s="3" customFormat="1" ht="12.75" customHeight="1" x14ac:dyDescent="0.2">
      <c r="B59" s="9" t="s">
        <v>50</v>
      </c>
      <c r="C59" s="10"/>
      <c r="D59" s="10"/>
      <c r="E59" s="10"/>
      <c r="F59" s="25"/>
      <c r="G59"/>
      <c r="H59" s="7"/>
      <c r="I59" s="7"/>
      <c r="J59" s="7"/>
      <c r="K59" s="7"/>
      <c r="L59" s="7"/>
      <c r="M59" s="7"/>
    </row>
    <row r="60" spans="2:13" s="3" customFormat="1" ht="23.25" customHeight="1" x14ac:dyDescent="0.2">
      <c r="B60" s="13" t="s">
        <v>40</v>
      </c>
      <c r="C60" s="24" t="s">
        <v>14</v>
      </c>
      <c r="D60" s="15">
        <v>45800</v>
      </c>
      <c r="E60" s="11">
        <v>186.32499999999999</v>
      </c>
      <c r="F60" s="14" t="s">
        <v>13</v>
      </c>
      <c r="G60"/>
      <c r="H60" s="7"/>
      <c r="I60" s="7"/>
      <c r="J60" s="7"/>
      <c r="K60" s="7"/>
      <c r="L60" s="7"/>
      <c r="M60" s="7"/>
    </row>
    <row r="61" spans="2:13" s="3" customFormat="1" ht="19.5" customHeight="1" x14ac:dyDescent="0.2">
      <c r="B61" s="13" t="s">
        <v>15</v>
      </c>
      <c r="C61" s="24" t="s">
        <v>30</v>
      </c>
      <c r="D61" s="15">
        <v>45800</v>
      </c>
      <c r="E61" s="11">
        <v>9.4625000000000004</v>
      </c>
      <c r="F61" s="14">
        <v>78</v>
      </c>
      <c r="G61"/>
      <c r="H61" s="7"/>
      <c r="I61" s="7"/>
      <c r="J61" s="7"/>
      <c r="K61" s="7"/>
      <c r="L61" s="7"/>
      <c r="M61" s="7"/>
    </row>
    <row r="62" spans="2:13" s="3" customFormat="1" ht="19.5" customHeight="1" x14ac:dyDescent="0.2">
      <c r="B62" s="13" t="s">
        <v>52</v>
      </c>
      <c r="C62" s="24" t="s">
        <v>14</v>
      </c>
      <c r="D62" s="15">
        <v>45800</v>
      </c>
      <c r="E62" s="11">
        <v>199.9992</v>
      </c>
      <c r="F62" s="14" t="s">
        <v>13</v>
      </c>
      <c r="G62"/>
      <c r="H62" s="7"/>
      <c r="I62" s="7"/>
      <c r="J62" s="7"/>
      <c r="K62" s="7"/>
      <c r="L62" s="7"/>
      <c r="M62" s="7"/>
    </row>
    <row r="63" spans="2:13" s="3" customFormat="1" ht="19.5" customHeight="1" x14ac:dyDescent="0.2">
      <c r="B63" s="13" t="s">
        <v>53</v>
      </c>
      <c r="C63" s="24" t="s">
        <v>14</v>
      </c>
      <c r="D63" s="15">
        <v>45800</v>
      </c>
      <c r="E63" s="11">
        <v>139.99821</v>
      </c>
      <c r="F63" s="14" t="s">
        <v>13</v>
      </c>
      <c r="G63"/>
      <c r="H63" s="7"/>
      <c r="I63" s="7"/>
      <c r="J63" s="7"/>
      <c r="K63" s="7"/>
      <c r="L63" s="7"/>
      <c r="M63" s="7"/>
    </row>
    <row r="64" spans="2:13" s="3" customFormat="1" ht="19.5" customHeight="1" x14ac:dyDescent="0.2">
      <c r="B64" s="26" t="s">
        <v>51</v>
      </c>
      <c r="C64" s="27"/>
      <c r="D64" s="27"/>
      <c r="E64" s="28">
        <f>SUM(E60:E63)</f>
        <v>535.78490999999997</v>
      </c>
      <c r="F64" s="29"/>
      <c r="G64"/>
      <c r="H64" s="7"/>
      <c r="I64" s="7"/>
      <c r="J64" s="7"/>
      <c r="K64" s="7"/>
      <c r="L64" s="7"/>
      <c r="M64" s="7"/>
    </row>
    <row r="65" spans="2:13" ht="19.5" customHeight="1" x14ac:dyDescent="0.2">
      <c r="B65" s="33" t="s">
        <v>33</v>
      </c>
      <c r="C65" s="34"/>
      <c r="D65" s="34"/>
      <c r="E65" s="35">
        <f>+E27+E41+E52+E58+E64</f>
        <v>8574.1674300000013</v>
      </c>
      <c r="F65" s="36"/>
    </row>
    <row r="66" spans="2:13" s="3" customFormat="1" ht="19.5" customHeight="1" x14ac:dyDescent="0.2">
      <c r="B66" s="30" t="s">
        <v>10</v>
      </c>
      <c r="C66" s="31"/>
      <c r="D66" s="31"/>
      <c r="E66" s="37">
        <f>+E22+E65</f>
        <v>20587.0772</v>
      </c>
      <c r="F66" s="32"/>
      <c r="G66"/>
      <c r="H66" s="39"/>
      <c r="I66" s="7"/>
      <c r="J66" s="7"/>
      <c r="K66" s="7"/>
      <c r="L66" s="7"/>
      <c r="M66" s="7"/>
    </row>
    <row r="67" spans="2:13" x14ac:dyDescent="0.2">
      <c r="B67"/>
      <c r="C67"/>
      <c r="D67"/>
      <c r="E67"/>
      <c r="F67"/>
    </row>
    <row r="68" spans="2:13" x14ac:dyDescent="0.2">
      <c r="B68"/>
      <c r="C68"/>
      <c r="D68"/>
      <c r="E68"/>
      <c r="F68"/>
    </row>
    <row r="69" spans="2:13" x14ac:dyDescent="0.2">
      <c r="B69"/>
      <c r="C69"/>
      <c r="D69"/>
      <c r="E69"/>
      <c r="F69"/>
    </row>
    <row r="70" spans="2:13" x14ac:dyDescent="0.2">
      <c r="B70"/>
      <c r="C70"/>
      <c r="D70"/>
      <c r="E70"/>
      <c r="F70"/>
    </row>
    <row r="71" spans="2:13" x14ac:dyDescent="0.2">
      <c r="B71"/>
      <c r="C71"/>
      <c r="D71"/>
      <c r="E71"/>
      <c r="F71"/>
    </row>
    <row r="72" spans="2:13" x14ac:dyDescent="0.2">
      <c r="B72"/>
      <c r="C72"/>
      <c r="D72"/>
      <c r="E72"/>
      <c r="F72"/>
    </row>
    <row r="73" spans="2:13" x14ac:dyDescent="0.2">
      <c r="B73"/>
      <c r="C73"/>
      <c r="D73"/>
      <c r="E73"/>
      <c r="F73"/>
    </row>
    <row r="74" spans="2:13" x14ac:dyDescent="0.2">
      <c r="B74"/>
      <c r="C74"/>
      <c r="D74"/>
      <c r="E74"/>
      <c r="F74"/>
    </row>
    <row r="75" spans="2:13" x14ac:dyDescent="0.2">
      <c r="B75"/>
      <c r="C75"/>
      <c r="D75"/>
      <c r="E75"/>
      <c r="F75"/>
    </row>
    <row r="76" spans="2:13" x14ac:dyDescent="0.2">
      <c r="B76"/>
      <c r="C76"/>
      <c r="D76"/>
      <c r="E76"/>
      <c r="F76"/>
    </row>
    <row r="77" spans="2:13" x14ac:dyDescent="0.2">
      <c r="B77"/>
      <c r="C77"/>
      <c r="D77"/>
      <c r="E77"/>
      <c r="F77"/>
    </row>
    <row r="78" spans="2:13" x14ac:dyDescent="0.2">
      <c r="B78"/>
      <c r="C78"/>
      <c r="D78"/>
      <c r="E78"/>
      <c r="F78"/>
    </row>
    <row r="79" spans="2:13" x14ac:dyDescent="0.2">
      <c r="B79"/>
      <c r="C79"/>
      <c r="D79"/>
      <c r="E79"/>
      <c r="F79"/>
    </row>
    <row r="80" spans="2:13" x14ac:dyDescent="0.2">
      <c r="B80"/>
      <c r="C80"/>
      <c r="D80"/>
      <c r="E80"/>
      <c r="F80"/>
    </row>
    <row r="81" spans="1:6" x14ac:dyDescent="0.2">
      <c r="B81"/>
      <c r="C81"/>
      <c r="D81"/>
      <c r="E81"/>
      <c r="F81"/>
    </row>
    <row r="82" spans="1:6" x14ac:dyDescent="0.2">
      <c r="B82"/>
      <c r="C82"/>
      <c r="D82"/>
      <c r="E82"/>
      <c r="F82"/>
    </row>
    <row r="83" spans="1:6" x14ac:dyDescent="0.2">
      <c r="B83"/>
      <c r="C83"/>
      <c r="D83"/>
      <c r="E83"/>
      <c r="F83"/>
    </row>
    <row r="84" spans="1:6" x14ac:dyDescent="0.2">
      <c r="B84"/>
      <c r="C84"/>
      <c r="D84"/>
      <c r="E84"/>
      <c r="F84"/>
    </row>
    <row r="85" spans="1:6" x14ac:dyDescent="0.2">
      <c r="B85"/>
      <c r="C85"/>
      <c r="D85"/>
      <c r="E85"/>
      <c r="F85"/>
    </row>
    <row r="86" spans="1:6" x14ac:dyDescent="0.2">
      <c r="B86"/>
      <c r="C86"/>
      <c r="D86"/>
      <c r="E86"/>
      <c r="F86"/>
    </row>
    <row r="87" spans="1:6" x14ac:dyDescent="0.2">
      <c r="B87"/>
      <c r="C87"/>
      <c r="D87"/>
      <c r="E87"/>
      <c r="F87"/>
    </row>
    <row r="88" spans="1:6" x14ac:dyDescent="0.2">
      <c r="B88"/>
      <c r="C88"/>
      <c r="D88"/>
      <c r="E88"/>
      <c r="F88"/>
    </row>
    <row r="89" spans="1:6" x14ac:dyDescent="0.2">
      <c r="B89"/>
      <c r="C89"/>
      <c r="D89"/>
      <c r="E89"/>
      <c r="F89"/>
    </row>
    <row r="90" spans="1:6" x14ac:dyDescent="0.2">
      <c r="B90"/>
      <c r="C90"/>
      <c r="D90"/>
      <c r="E90"/>
      <c r="F90"/>
    </row>
    <row r="91" spans="1:6" x14ac:dyDescent="0.2">
      <c r="A91" s="4"/>
      <c r="B91"/>
      <c r="C91"/>
      <c r="D91"/>
      <c r="E91"/>
      <c r="F91"/>
    </row>
    <row r="92" spans="1:6" x14ac:dyDescent="0.2">
      <c r="B92"/>
      <c r="C92"/>
      <c r="D92"/>
      <c r="E92"/>
      <c r="F92"/>
    </row>
    <row r="93" spans="1:6" x14ac:dyDescent="0.2">
      <c r="B93"/>
      <c r="C93"/>
      <c r="D93"/>
      <c r="E93"/>
      <c r="F93"/>
    </row>
    <row r="94" spans="1:6" x14ac:dyDescent="0.2">
      <c r="B94"/>
      <c r="C94"/>
      <c r="D94"/>
      <c r="E94"/>
      <c r="F94"/>
    </row>
    <row r="95" spans="1:6" x14ac:dyDescent="0.2">
      <c r="B95"/>
      <c r="C95"/>
      <c r="D95"/>
      <c r="E95"/>
      <c r="F95"/>
    </row>
    <row r="96" spans="1:6" x14ac:dyDescent="0.2">
      <c r="B96"/>
      <c r="C96"/>
      <c r="D96"/>
      <c r="E96"/>
      <c r="F96"/>
    </row>
    <row r="97" spans="2:6" x14ac:dyDescent="0.2">
      <c r="B97"/>
      <c r="C97"/>
      <c r="D97"/>
      <c r="E97"/>
      <c r="F97"/>
    </row>
    <row r="98" spans="2:6" x14ac:dyDescent="0.2">
      <c r="B98"/>
      <c r="C98"/>
      <c r="D98"/>
      <c r="E98"/>
      <c r="F98"/>
    </row>
    <row r="99" spans="2:6" x14ac:dyDescent="0.2">
      <c r="B99"/>
      <c r="C99"/>
      <c r="D99"/>
      <c r="E99"/>
      <c r="F99"/>
    </row>
    <row r="100" spans="2:6" x14ac:dyDescent="0.2">
      <c r="B100"/>
      <c r="C100"/>
      <c r="D100"/>
      <c r="E100"/>
      <c r="F100"/>
    </row>
    <row r="101" spans="2:6" x14ac:dyDescent="0.2">
      <c r="B101"/>
      <c r="C101"/>
      <c r="D101"/>
      <c r="E101"/>
      <c r="F101"/>
    </row>
    <row r="102" spans="2:6" x14ac:dyDescent="0.2">
      <c r="B102"/>
      <c r="C102"/>
      <c r="D102"/>
      <c r="E102"/>
      <c r="F102"/>
    </row>
    <row r="103" spans="2:6" x14ac:dyDescent="0.2">
      <c r="B103"/>
      <c r="C103"/>
      <c r="D103"/>
      <c r="E103"/>
      <c r="F103"/>
    </row>
    <row r="104" spans="2:6" x14ac:dyDescent="0.2">
      <c r="B104"/>
      <c r="C104"/>
      <c r="D104"/>
      <c r="E104"/>
      <c r="F104"/>
    </row>
    <row r="105" spans="2:6" x14ac:dyDescent="0.2">
      <c r="B105"/>
      <c r="C105"/>
      <c r="D105"/>
      <c r="E105"/>
      <c r="F105"/>
    </row>
    <row r="106" spans="2:6" x14ac:dyDescent="0.2">
      <c r="B106"/>
      <c r="C106"/>
      <c r="D106"/>
      <c r="E106"/>
      <c r="F106"/>
    </row>
    <row r="107" spans="2:6" x14ac:dyDescent="0.2">
      <c r="B107"/>
      <c r="C107"/>
      <c r="D107"/>
      <c r="E107"/>
      <c r="F107"/>
    </row>
    <row r="108" spans="2:6" x14ac:dyDescent="0.2">
      <c r="B108"/>
      <c r="C108"/>
      <c r="D108"/>
      <c r="E108"/>
      <c r="F108"/>
    </row>
    <row r="109" spans="2:6" x14ac:dyDescent="0.2">
      <c r="B109"/>
      <c r="C109"/>
      <c r="D109"/>
      <c r="E109"/>
      <c r="F109"/>
    </row>
    <row r="110" spans="2:6" x14ac:dyDescent="0.2">
      <c r="B110"/>
      <c r="C110"/>
      <c r="D110"/>
      <c r="E110"/>
      <c r="F110"/>
    </row>
    <row r="111" spans="2:6" x14ac:dyDescent="0.2">
      <c r="B111"/>
      <c r="C111"/>
      <c r="D111"/>
      <c r="E111"/>
      <c r="F111"/>
    </row>
    <row r="112" spans="2:6" x14ac:dyDescent="0.2">
      <c r="B112"/>
      <c r="C112"/>
      <c r="D112"/>
      <c r="E112"/>
      <c r="F112"/>
    </row>
    <row r="113" spans="2:6" x14ac:dyDescent="0.2">
      <c r="B113"/>
      <c r="C113"/>
      <c r="D113"/>
      <c r="E113"/>
      <c r="F113"/>
    </row>
    <row r="114" spans="2:6" x14ac:dyDescent="0.2">
      <c r="B114"/>
      <c r="C114"/>
      <c r="D114"/>
      <c r="E114"/>
      <c r="F114"/>
    </row>
    <row r="115" spans="2:6" x14ac:dyDescent="0.2">
      <c r="B115"/>
      <c r="C115"/>
      <c r="D115"/>
      <c r="E115"/>
      <c r="F115"/>
    </row>
    <row r="116" spans="2:6" x14ac:dyDescent="0.2">
      <c r="B116"/>
      <c r="C116"/>
      <c r="D116"/>
      <c r="E116"/>
      <c r="F116"/>
    </row>
    <row r="117" spans="2:6" x14ac:dyDescent="0.2">
      <c r="B117"/>
      <c r="C117"/>
      <c r="D117"/>
      <c r="E117"/>
      <c r="F117"/>
    </row>
    <row r="118" spans="2:6" x14ac:dyDescent="0.2">
      <c r="B118"/>
      <c r="C118"/>
      <c r="D118"/>
      <c r="E118"/>
      <c r="F118"/>
    </row>
    <row r="119" spans="2:6" x14ac:dyDescent="0.2">
      <c r="B119"/>
      <c r="C119"/>
      <c r="D119"/>
      <c r="E119"/>
      <c r="F119"/>
    </row>
    <row r="120" spans="2:6" x14ac:dyDescent="0.2">
      <c r="B120"/>
      <c r="C120"/>
      <c r="D120"/>
      <c r="E120"/>
      <c r="F120"/>
    </row>
    <row r="121" spans="2:6" x14ac:dyDescent="0.2">
      <c r="B121"/>
      <c r="C121"/>
      <c r="D121"/>
      <c r="E121"/>
      <c r="F121"/>
    </row>
    <row r="122" spans="2:6" x14ac:dyDescent="0.2">
      <c r="B122"/>
      <c r="C122"/>
      <c r="D122"/>
      <c r="E122"/>
      <c r="F122"/>
    </row>
    <row r="123" spans="2:6" x14ac:dyDescent="0.2">
      <c r="B123"/>
      <c r="C123"/>
      <c r="D123"/>
      <c r="E123"/>
      <c r="F123"/>
    </row>
    <row r="124" spans="2:6" x14ac:dyDescent="0.2">
      <c r="B124"/>
      <c r="C124"/>
      <c r="D124"/>
      <c r="E124"/>
      <c r="F124"/>
    </row>
    <row r="125" spans="2:6" x14ac:dyDescent="0.2">
      <c r="B125"/>
      <c r="C125"/>
      <c r="D125"/>
      <c r="E125"/>
      <c r="F125"/>
    </row>
    <row r="126" spans="2:6" x14ac:dyDescent="0.2">
      <c r="B126"/>
      <c r="C126"/>
      <c r="D126"/>
      <c r="E126"/>
      <c r="F126"/>
    </row>
    <row r="127" spans="2:6" x14ac:dyDescent="0.2">
      <c r="B127"/>
      <c r="C127"/>
      <c r="D127"/>
      <c r="E127"/>
      <c r="F127"/>
    </row>
    <row r="128" spans="2:6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2:6" x14ac:dyDescent="0.2">
      <c r="B145"/>
      <c r="C145"/>
      <c r="D145"/>
      <c r="E145"/>
      <c r="F145"/>
    </row>
    <row r="146" spans="2:6" x14ac:dyDescent="0.2">
      <c r="B146"/>
      <c r="C146"/>
      <c r="D146"/>
      <c r="E146"/>
      <c r="F146"/>
    </row>
    <row r="147" spans="2:6" x14ac:dyDescent="0.2">
      <c r="B147"/>
      <c r="C147"/>
      <c r="D147"/>
      <c r="E147"/>
      <c r="F147"/>
    </row>
    <row r="148" spans="2:6" x14ac:dyDescent="0.2">
      <c r="B148"/>
      <c r="C148"/>
      <c r="D148"/>
      <c r="E148"/>
      <c r="F148"/>
    </row>
    <row r="149" spans="2:6" x14ac:dyDescent="0.2">
      <c r="B149"/>
      <c r="C149"/>
      <c r="D149"/>
      <c r="E149"/>
      <c r="F149"/>
    </row>
    <row r="150" spans="2:6" x14ac:dyDescent="0.2">
      <c r="B150"/>
      <c r="C150"/>
      <c r="D150"/>
      <c r="E150"/>
      <c r="F150"/>
    </row>
    <row r="151" spans="2:6" x14ac:dyDescent="0.2">
      <c r="B151"/>
      <c r="C151"/>
      <c r="D151"/>
      <c r="E151"/>
      <c r="F151"/>
    </row>
    <row r="152" spans="2:6" x14ac:dyDescent="0.2">
      <c r="B152"/>
      <c r="C152"/>
      <c r="D152"/>
      <c r="E152"/>
      <c r="F152"/>
    </row>
    <row r="153" spans="2:6" x14ac:dyDescent="0.2">
      <c r="B153"/>
      <c r="C153"/>
      <c r="D153"/>
      <c r="E153"/>
      <c r="F153"/>
    </row>
    <row r="154" spans="2:6" x14ac:dyDescent="0.2">
      <c r="B154"/>
      <c r="C154"/>
      <c r="D154"/>
      <c r="E154"/>
      <c r="F154"/>
    </row>
    <row r="155" spans="2:6" x14ac:dyDescent="0.2">
      <c r="B155"/>
      <c r="C155"/>
      <c r="D155"/>
      <c r="E155"/>
      <c r="F155"/>
    </row>
    <row r="156" spans="2:6" x14ac:dyDescent="0.2">
      <c r="B156"/>
      <c r="C156"/>
      <c r="D156"/>
      <c r="E156"/>
      <c r="F156"/>
    </row>
    <row r="157" spans="2:6" x14ac:dyDescent="0.2">
      <c r="B157"/>
      <c r="C157"/>
      <c r="D157"/>
      <c r="E157"/>
      <c r="F157"/>
    </row>
    <row r="158" spans="2:6" x14ac:dyDescent="0.2">
      <c r="B158"/>
      <c r="C158"/>
      <c r="D158"/>
      <c r="E158"/>
      <c r="F158"/>
    </row>
    <row r="159" spans="2:6" x14ac:dyDescent="0.2">
      <c r="B159"/>
      <c r="C159"/>
      <c r="D159"/>
      <c r="E159"/>
      <c r="F159"/>
    </row>
    <row r="160" spans="2:6" x14ac:dyDescent="0.2">
      <c r="B160"/>
      <c r="C160"/>
      <c r="D160"/>
      <c r="E160"/>
      <c r="F160"/>
    </row>
    <row r="161" spans="2:6" x14ac:dyDescent="0.2">
      <c r="B161"/>
      <c r="C161"/>
      <c r="D161"/>
      <c r="E161"/>
      <c r="F161"/>
    </row>
    <row r="162" spans="2:6" x14ac:dyDescent="0.2">
      <c r="B162"/>
      <c r="C162"/>
      <c r="D162"/>
      <c r="E162"/>
      <c r="F162"/>
    </row>
    <row r="163" spans="2:6" x14ac:dyDescent="0.2">
      <c r="B163"/>
      <c r="C163"/>
      <c r="D163"/>
      <c r="E163"/>
      <c r="F163"/>
    </row>
    <row r="164" spans="2:6" x14ac:dyDescent="0.2">
      <c r="B164"/>
      <c r="C164"/>
      <c r="D164"/>
      <c r="E164"/>
      <c r="F164"/>
    </row>
    <row r="165" spans="2:6" x14ac:dyDescent="0.2">
      <c r="B165"/>
      <c r="C165"/>
      <c r="D165"/>
      <c r="E165"/>
      <c r="F165"/>
    </row>
    <row r="166" spans="2:6" x14ac:dyDescent="0.2">
      <c r="B166"/>
      <c r="C166"/>
      <c r="D166"/>
      <c r="E166"/>
      <c r="F166"/>
    </row>
    <row r="167" spans="2:6" x14ac:dyDescent="0.2">
      <c r="B167"/>
      <c r="C167"/>
      <c r="D167"/>
      <c r="E167"/>
      <c r="F167"/>
    </row>
    <row r="168" spans="2:6" x14ac:dyDescent="0.2">
      <c r="B168"/>
      <c r="C168"/>
      <c r="D168"/>
      <c r="E168"/>
      <c r="F168"/>
    </row>
    <row r="169" spans="2:6" x14ac:dyDescent="0.2">
      <c r="B169"/>
      <c r="C169"/>
      <c r="D169"/>
      <c r="E169"/>
      <c r="F169"/>
    </row>
    <row r="170" spans="2:6" x14ac:dyDescent="0.2">
      <c r="B170"/>
      <c r="C170"/>
      <c r="D170"/>
      <c r="E170"/>
      <c r="F170"/>
    </row>
    <row r="171" spans="2:6" x14ac:dyDescent="0.2">
      <c r="B171"/>
      <c r="C171"/>
      <c r="D171"/>
      <c r="E171"/>
      <c r="F171"/>
    </row>
    <row r="172" spans="2:6" x14ac:dyDescent="0.2">
      <c r="B172"/>
      <c r="C172"/>
      <c r="D172"/>
      <c r="E172"/>
      <c r="F172"/>
    </row>
    <row r="173" spans="2:6" x14ac:dyDescent="0.2">
      <c r="B173"/>
      <c r="C173"/>
      <c r="D173"/>
      <c r="E173"/>
      <c r="F173"/>
    </row>
    <row r="174" spans="2:6" x14ac:dyDescent="0.2">
      <c r="B174"/>
      <c r="C174"/>
      <c r="D174"/>
      <c r="E174"/>
      <c r="F174"/>
    </row>
    <row r="175" spans="2:6" x14ac:dyDescent="0.2">
      <c r="B175"/>
      <c r="C175"/>
      <c r="D175"/>
      <c r="E175"/>
      <c r="F175"/>
    </row>
    <row r="176" spans="2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</sheetData>
  <conditionalFormatting sqref="B58:D58">
    <cfRule type="expression" dxfId="4" priority="4">
      <formula>AND($E58="(em branco)",TODAY()&gt;$D58)</formula>
    </cfRule>
  </conditionalFormatting>
  <conditionalFormatting sqref="F6:F22">
    <cfRule type="expression" dxfId="3" priority="11">
      <formula>AND(ISBLANK($F6)=FALSE(),$F6&lt;=3)</formula>
    </cfRule>
  </conditionalFormatting>
  <conditionalFormatting sqref="F24:F199">
    <cfRule type="expression" dxfId="2" priority="1">
      <formula>AND(ISBLANK($F24)=FALSE(),$F24&lt;=3)</formula>
    </cfRule>
  </conditionalFormatting>
  <conditionalFormatting sqref="F53">
    <cfRule type="expression" dxfId="1" priority="5">
      <formula>AND(ISBLANK(#REF!)=FALSE(),#REF!&lt;=3)</formula>
    </cfRule>
  </conditionalFormatting>
  <conditionalFormatting sqref="F58">
    <cfRule type="expression" dxfId="0" priority="3">
      <formula>AND(ISBLANK($G58)=FALSE(),$G58&lt;=3)</formula>
    </cfRule>
  </conditionalFormatting>
  <printOptions horizontalCentered="1"/>
  <pageMargins left="0.31496062992125984" right="0.31496062992125984" top="0.7" bottom="0.16" header="0.11811023622047245" footer="0.11811023622047245"/>
  <pageSetup paperSize="9" scale="75" orientation="portrait" r:id="rId1"/>
  <headerFooter>
    <oddHeader>&amp;L&amp;G</oddHeader>
    <oddFooter>&amp;R&amp;P / &amp;N</oddFooter>
  </headerFooter>
  <rowBreaks count="1" manualBreakCount="1">
    <brk id="5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BBD0F-664C-4880-BFF8-B3E8D8DBE9A4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899B0240-B74E-4542-836D-5031A8FB4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53E699-181D-48B2-9BC4-5754C3B6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RAM</vt:lpstr>
      <vt:lpstr>'CalPags - RAM'!Área_de_Impressão</vt:lpstr>
      <vt:lpstr>'CalPags - RAM'!Títulos_de_Impressão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2025-02-25T14:28:07Z</dcterms:created>
  <dcterms:modified xsi:type="dcterms:W3CDTF">2025-05-26T11:19:09Z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0x010100E28C405C63CD544F9651A90105E62ED5</vt:lpwstr>
  </property>
</Properties>
</file>