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96" yWindow="180" windowWidth="8580" windowHeight="4188" tabRatio="408"/>
  </bookViews>
  <sheets>
    <sheet name="DEC AT APICOLA_NUTII" sheetId="1" r:id="rId1"/>
    <sheet name="VAR DEC APICOLA" sheetId="3" r:id="rId2"/>
  </sheets>
  <definedNames>
    <definedName name="_xlnm.Print_Area" localSheetId="0">'DEC AT APICOLA_NUTII'!$B$3:$G$45</definedName>
    <definedName name="_xlnm.Print_Area" localSheetId="1">'VAR DEC APICOLA'!$B$1:$V$17</definedName>
  </definedNames>
  <calcPr calcId="152511"/>
</workbook>
</file>

<file path=xl/calcChain.xml><?xml version="1.0" encoding="utf-8"?>
<calcChain xmlns="http://schemas.openxmlformats.org/spreadsheetml/2006/main">
  <c r="Q45" i="1" l="1"/>
  <c r="Q44" i="1"/>
  <c r="Q43" i="1"/>
  <c r="Q42" i="1"/>
  <c r="W27" i="3"/>
  <c r="V27" i="3"/>
  <c r="U27" i="3"/>
  <c r="T27" i="3"/>
  <c r="T28" i="3"/>
  <c r="S28" i="3"/>
  <c r="P15" i="3"/>
  <c r="S27" i="3" s="1"/>
  <c r="O45" i="1" l="1"/>
  <c r="W28" i="3" l="1"/>
  <c r="V28" i="3"/>
  <c r="U28" i="3"/>
  <c r="P42" i="1"/>
  <c r="S29" i="3"/>
  <c r="P45" i="1"/>
  <c r="P44" i="1"/>
  <c r="P43" i="1"/>
  <c r="O15" i="3"/>
  <c r="N15" i="3" l="1"/>
  <c r="M15" i="3"/>
  <c r="T29" i="3"/>
  <c r="T30" i="3"/>
  <c r="W29" i="3"/>
  <c r="V29" i="3"/>
  <c r="U29" i="3"/>
  <c r="O44" i="1"/>
  <c r="O43" i="1"/>
  <c r="O42" i="1"/>
  <c r="N42" i="1" l="1"/>
  <c r="W30" i="3" l="1"/>
  <c r="V30" i="3"/>
  <c r="U30" i="3"/>
  <c r="T32" i="3"/>
  <c r="W31" i="3"/>
  <c r="V31" i="3"/>
  <c r="U31" i="3"/>
  <c r="T31" i="3"/>
  <c r="N45" i="1"/>
  <c r="N44" i="1"/>
  <c r="N43" i="1"/>
  <c r="L15" i="3" l="1"/>
  <c r="S30" i="3" s="1"/>
  <c r="M45" i="1"/>
  <c r="M44" i="1"/>
  <c r="M43" i="1"/>
  <c r="M42" i="1"/>
  <c r="U34" i="3" l="1"/>
  <c r="T34" i="3"/>
  <c r="W33" i="3" l="1"/>
  <c r="W32" i="3"/>
  <c r="W34" i="3"/>
  <c r="W35" i="3"/>
  <c r="W36" i="3"/>
  <c r="V39" i="3"/>
  <c r="V32" i="3"/>
  <c r="V33" i="3"/>
  <c r="V35" i="3"/>
  <c r="V34" i="3"/>
  <c r="U32" i="3"/>
  <c r="U33" i="3"/>
  <c r="U35" i="3"/>
  <c r="U36" i="3"/>
  <c r="T33" i="3"/>
  <c r="T35" i="3"/>
  <c r="T36" i="3"/>
  <c r="J15" i="3"/>
  <c r="K15" i="3"/>
  <c r="I15" i="3"/>
  <c r="H15" i="3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S33" i="3" l="1"/>
  <c r="S34" i="3"/>
  <c r="S32" i="3"/>
  <c r="S31" i="3"/>
  <c r="W37" i="3"/>
  <c r="V36" i="3"/>
  <c r="H45" i="1"/>
  <c r="H44" i="1"/>
  <c r="H43" i="1"/>
  <c r="H42" i="1"/>
  <c r="F15" i="3" l="1"/>
  <c r="G44" i="1"/>
  <c r="G43" i="1"/>
  <c r="U39" i="3"/>
  <c r="V38" i="3"/>
  <c r="U38" i="3"/>
  <c r="V37" i="3"/>
  <c r="U37" i="3"/>
  <c r="T39" i="3"/>
  <c r="T38" i="3"/>
  <c r="T37" i="3"/>
  <c r="E15" i="3" l="1"/>
  <c r="G15" i="3"/>
  <c r="S36" i="3" l="1"/>
  <c r="S35" i="3"/>
  <c r="C15" i="3"/>
  <c r="D15" i="3"/>
  <c r="F45" i="1"/>
  <c r="F44" i="1"/>
  <c r="F43" i="1"/>
  <c r="F42" i="1"/>
  <c r="G45" i="1"/>
  <c r="G42" i="1"/>
  <c r="S37" i="3" l="1"/>
  <c r="S38" i="3"/>
  <c r="S39" i="3"/>
  <c r="D44" i="1"/>
  <c r="D43" i="1"/>
  <c r="D42" i="1"/>
  <c r="E44" i="1"/>
  <c r="E45" i="1"/>
  <c r="D45" i="1"/>
  <c r="E43" i="1"/>
  <c r="E42" i="1"/>
</calcChain>
</file>

<file path=xl/sharedStrings.xml><?xml version="1.0" encoding="utf-8"?>
<sst xmlns="http://schemas.openxmlformats.org/spreadsheetml/2006/main" count="103" uniqueCount="46">
  <si>
    <t>NUTII</t>
  </si>
  <si>
    <t>TOTAL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</si>
  <si>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</si>
  <si>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</si>
  <si>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</si>
  <si>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</si>
  <si>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</si>
  <si>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</si>
  <si>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</si>
  <si>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Cortiços</t>
  </si>
  <si>
    <t>Colmeias</t>
  </si>
  <si>
    <t>Apiários</t>
  </si>
  <si>
    <t>Colónias</t>
  </si>
  <si>
    <t>NÚMERO</t>
  </si>
  <si>
    <t xml:space="preserve">Quadro 1 - Declarações de atividade apícola por NUTII </t>
  </si>
  <si>
    <t>Quadro 2 - Atividade apícola - número de declarações por NUT II</t>
  </si>
  <si>
    <t>DECLARAÇÕES ATIVIDADE APÍCOLA</t>
  </si>
  <si>
    <t>Quadro 3 - Declarações de atividade apícola - número de apiários, colmeias, cortiços e colónias</t>
  </si>
  <si>
    <t>Quadro 4 - Declarações de atividade apícola - variação nº declarações/ apiários/ colmeias/ cortiços/ colónias</t>
  </si>
  <si>
    <t>REGIÃO AUTÓNOMA DA MADEIRA</t>
  </si>
  <si>
    <t>∆ 2014/2013 (%)</t>
  </si>
  <si>
    <t>∆ 2013/2012 (%)</t>
  </si>
  <si>
    <t>∆ 2012/2011 (%)</t>
  </si>
  <si>
    <t>∆ 2015/2014 (%)</t>
  </si>
  <si>
    <t>∆ 2016/2015 (%)</t>
  </si>
  <si>
    <t>∆ 2017/2016 (%)</t>
  </si>
  <si>
    <t>∆ 2018/2017 (%)</t>
  </si>
  <si>
    <t>∆ 2019/2018 (%)</t>
  </si>
  <si>
    <t>Fonte: GPE/APEP</t>
  </si>
  <si>
    <t>∆ 2020/2019 (%)</t>
  </si>
  <si>
    <t>∆ 2021/2020 (%)</t>
  </si>
  <si>
    <t>∆ 2022/2021 (%)</t>
  </si>
  <si>
    <t>∆ 2023/2022 (%)</t>
  </si>
  <si>
    <t>∆ 2024/2023 (%)</t>
  </si>
  <si>
    <t>11</t>
  </si>
  <si>
    <t>15</t>
  </si>
  <si>
    <t>19</t>
  </si>
  <si>
    <t>1A</t>
  </si>
  <si>
    <t>1B</t>
  </si>
  <si>
    <t>1C</t>
  </si>
  <si>
    <t>1D</t>
  </si>
  <si>
    <t>20</t>
  </si>
  <si>
    <t>30</t>
  </si>
  <si>
    <t>PENÍNSULA DE SETÚBAL</t>
  </si>
  <si>
    <t>OESTE E VALE DO TEJO</t>
  </si>
  <si>
    <t>Nota: Dados actualizados em 6 de Janeiro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</si>
</sst>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22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indexed="22"/>
      </bottom>
      <diagonal/>
    </border>
    <border>
      <left style="thin">
        <color theme="8" tint="-0.24994659260841701"/>
      </left>
      <right style="thin">
        <color indexed="22"/>
      </right>
      <top style="thin">
        <color indexed="22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22"/>
      </right>
      <top/>
      <bottom style="thin">
        <color indexed="22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indexed="22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8" tint="-0.24994659260841701"/>
      </left>
      <right/>
      <top style="thin">
        <color indexed="22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17" fillId="0" borderId="0"/>
    <xf numFmtId="0" fontId="17" fillId="0" borderId="0"/>
  </cellStyleXfs>
  <cellXfs count="163">
    <xf numFmtId="0" fontId="0" fillId="0" borderId="0" xfId="0"/>
    <xf numFmtId="0" fontId="7" fillId="3" borderId="2" xfId="3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Border="1"/>
    <xf numFmtId="0" fontId="7" fillId="0" borderId="0" xfId="3" applyFont="1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0" fillId="0" borderId="0" xfId="0"/>
    <xf numFmtId="0" fontId="7" fillId="0" borderId="0" xfId="3" applyFont="1" applyFill="1" applyBorder="1" applyAlignment="1">
      <alignment horizontal="right"/>
    </xf>
    <xf numFmtId="0" fontId="12" fillId="0" borderId="0" xfId="0" applyFont="1"/>
    <xf numFmtId="0" fontId="7" fillId="2" borderId="6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0" borderId="16" xfId="3" applyFont="1" applyFill="1" applyBorder="1" applyAlignment="1">
      <alignment horizontal="left" wrapText="1"/>
    </xf>
    <xf numFmtId="0" fontId="10" fillId="0" borderId="18" xfId="3" applyFont="1" applyFill="1" applyBorder="1" applyAlignment="1">
      <alignment horizontal="left" wrapText="1"/>
    </xf>
    <xf numFmtId="0" fontId="10" fillId="0" borderId="19" xfId="3" applyFont="1" applyFill="1" applyBorder="1" applyAlignment="1">
      <alignment horizontal="left" wrapText="1"/>
    </xf>
    <xf numFmtId="0" fontId="10" fillId="0" borderId="20" xfId="3" applyFont="1" applyFill="1" applyBorder="1" applyAlignment="1">
      <alignment horizontal="left" wrapText="1"/>
    </xf>
    <xf numFmtId="0" fontId="14" fillId="3" borderId="25" xfId="3" applyFont="1" applyFill="1" applyBorder="1" applyAlignment="1">
      <alignment horizontal="left" wrapText="1"/>
    </xf>
    <xf numFmtId="3" fontId="13" fillId="3" borderId="25" xfId="0" applyNumberFormat="1" applyFont="1" applyFill="1" applyBorder="1"/>
    <xf numFmtId="0" fontId="14" fillId="3" borderId="6" xfId="3" applyFont="1" applyFill="1" applyBorder="1" applyAlignment="1">
      <alignment horizontal="left" wrapText="1"/>
    </xf>
    <xf numFmtId="0" fontId="10" fillId="0" borderId="26" xfId="3" applyFont="1" applyFill="1" applyBorder="1" applyAlignment="1">
      <alignment horizontal="left" wrapText="1"/>
    </xf>
    <xf numFmtId="14" fontId="7" fillId="2" borderId="24" xfId="3" applyNumberFormat="1" applyFont="1" applyFill="1" applyBorder="1" applyAlignment="1">
      <alignment horizontal="center"/>
    </xf>
    <xf numFmtId="3" fontId="13" fillId="3" borderId="6" xfId="0" applyNumberFormat="1" applyFont="1" applyFill="1" applyBorder="1"/>
    <xf numFmtId="14" fontId="7" fillId="2" borderId="11" xfId="3" applyNumberFormat="1" applyFont="1" applyFill="1" applyBorder="1" applyAlignment="1">
      <alignment horizontal="center"/>
    </xf>
    <xf numFmtId="3" fontId="11" fillId="4" borderId="33" xfId="5" applyNumberFormat="1" applyFont="1" applyFill="1" applyBorder="1" applyAlignment="1">
      <alignment horizontal="right" wrapText="1"/>
    </xf>
    <xf numFmtId="3" fontId="11" fillId="4" borderId="27" xfId="5" applyNumberFormat="1" applyFont="1" applyFill="1" applyBorder="1" applyAlignment="1">
      <alignment horizontal="right" wrapText="1"/>
    </xf>
    <xf numFmtId="3" fontId="11" fillId="4" borderId="36" xfId="5" applyNumberFormat="1" applyFont="1" applyFill="1" applyBorder="1" applyAlignment="1">
      <alignment horizontal="right" wrapText="1"/>
    </xf>
    <xf numFmtId="3" fontId="11" fillId="4" borderId="37" xfId="5" applyNumberFormat="1" applyFont="1" applyFill="1" applyBorder="1" applyAlignment="1">
      <alignment horizontal="right" wrapText="1"/>
    </xf>
    <xf numFmtId="3" fontId="0" fillId="0" borderId="38" xfId="0" applyNumberFormat="1" applyBorder="1"/>
    <xf numFmtId="3" fontId="0" fillId="0" borderId="28" xfId="0" applyNumberFormat="1" applyBorder="1"/>
    <xf numFmtId="3" fontId="13" fillId="3" borderId="24" xfId="0" applyNumberFormat="1" applyFont="1" applyFill="1" applyBorder="1"/>
    <xf numFmtId="3" fontId="0" fillId="0" borderId="28" xfId="0" applyNumberFormat="1" applyFill="1" applyBorder="1"/>
    <xf numFmtId="3" fontId="0" fillId="0" borderId="29" xfId="0" applyNumberFormat="1" applyFill="1" applyBorder="1"/>
    <xf numFmtId="3" fontId="10" fillId="0" borderId="32" xfId="7" applyNumberFormat="1" applyFont="1" applyFill="1" applyBorder="1" applyAlignment="1">
      <alignment horizontal="right" wrapText="1"/>
    </xf>
    <xf numFmtId="3" fontId="10" fillId="0" borderId="13" xfId="7" applyNumberFormat="1" applyFont="1" applyFill="1" applyBorder="1" applyAlignment="1">
      <alignment horizontal="right" wrapText="1"/>
    </xf>
    <xf numFmtId="0" fontId="7" fillId="2" borderId="4" xfId="3" applyFont="1" applyFill="1" applyBorder="1" applyAlignment="1">
      <alignment horizontal="center"/>
    </xf>
    <xf numFmtId="3" fontId="10" fillId="0" borderId="34" xfId="7" applyNumberFormat="1" applyFont="1" applyFill="1" applyBorder="1" applyAlignment="1">
      <alignment horizontal="right" wrapText="1"/>
    </xf>
    <xf numFmtId="3" fontId="10" fillId="0" borderId="14" xfId="7" applyNumberFormat="1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center"/>
    </xf>
    <xf numFmtId="0" fontId="11" fillId="0" borderId="0" xfId="9" applyFont="1" applyFill="1" applyBorder="1" applyAlignment="1">
      <alignment horizontal="right" wrapText="1"/>
    </xf>
    <xf numFmtId="3" fontId="7" fillId="0" borderId="0" xfId="3" applyNumberFormat="1" applyFont="1" applyFill="1" applyBorder="1" applyAlignment="1"/>
    <xf numFmtId="3" fontId="7" fillId="3" borderId="2" xfId="3" applyNumberFormat="1" applyFont="1" applyFill="1" applyBorder="1" applyAlignment="1">
      <alignment horizontal="center"/>
    </xf>
    <xf numFmtId="0" fontId="11" fillId="0" borderId="0" xfId="9" applyFont="1" applyFill="1" applyBorder="1" applyAlignment="1">
      <alignment horizontal="center"/>
    </xf>
    <xf numFmtId="3" fontId="0" fillId="0" borderId="0" xfId="0" applyNumberFormat="1" applyFill="1" applyBorder="1"/>
    <xf numFmtId="14" fontId="7" fillId="0" borderId="0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 wrapText="1"/>
    </xf>
    <xf numFmtId="2" fontId="8" fillId="0" borderId="8" xfId="0" applyNumberFormat="1" applyFont="1" applyBorder="1"/>
    <xf numFmtId="2" fontId="0" fillId="0" borderId="8" xfId="0" applyNumberFormat="1" applyBorder="1"/>
    <xf numFmtId="2" fontId="0" fillId="0" borderId="0" xfId="0" applyNumberFormat="1" applyBorder="1"/>
    <xf numFmtId="0" fontId="15" fillId="3" borderId="10" xfId="0" applyFont="1" applyFill="1" applyBorder="1" applyAlignment="1">
      <alignment horizontal="center"/>
    </xf>
    <xf numFmtId="0" fontId="15" fillId="3" borderId="52" xfId="0" applyFont="1" applyFill="1" applyBorder="1" applyAlignment="1">
      <alignment horizontal="center"/>
    </xf>
    <xf numFmtId="0" fontId="15" fillId="3" borderId="53" xfId="0" applyFont="1" applyFill="1" applyBorder="1" applyAlignment="1">
      <alignment horizontal="center"/>
    </xf>
    <xf numFmtId="0" fontId="13" fillId="3" borderId="52" xfId="0" applyFont="1" applyFill="1" applyBorder="1"/>
    <xf numFmtId="0" fontId="13" fillId="3" borderId="53" xfId="0" applyFont="1" applyFill="1" applyBorder="1"/>
    <xf numFmtId="3" fontId="0" fillId="0" borderId="51" xfId="0" applyNumberFormat="1" applyBorder="1"/>
    <xf numFmtId="3" fontId="0" fillId="0" borderId="13" xfId="0" applyNumberFormat="1" applyBorder="1"/>
    <xf numFmtId="3" fontId="0" fillId="0" borderId="39" xfId="0" applyNumberFormat="1" applyBorder="1"/>
    <xf numFmtId="3" fontId="11" fillId="0" borderId="14" xfId="9" applyNumberFormat="1" applyFont="1" applyFill="1" applyBorder="1" applyAlignment="1">
      <alignment horizontal="right" wrapText="1"/>
    </xf>
    <xf numFmtId="3" fontId="11" fillId="0" borderId="7" xfId="9" applyNumberFormat="1" applyFont="1" applyFill="1" applyBorder="1" applyAlignment="1">
      <alignment horizontal="right" wrapText="1"/>
    </xf>
    <xf numFmtId="3" fontId="11" fillId="0" borderId="7" xfId="9" applyNumberFormat="1" applyFont="1" applyFill="1" applyBorder="1" applyAlignment="1">
      <alignment horizontal="center" wrapText="1"/>
    </xf>
    <xf numFmtId="3" fontId="11" fillId="0" borderId="13" xfId="9" applyNumberFormat="1" applyFont="1" applyFill="1" applyBorder="1" applyAlignment="1">
      <alignment horizontal="right" wrapText="1"/>
    </xf>
    <xf numFmtId="3" fontId="11" fillId="0" borderId="39" xfId="9" applyNumberFormat="1" applyFont="1" applyFill="1" applyBorder="1" applyAlignment="1">
      <alignment horizontal="right" wrapText="1"/>
    </xf>
    <xf numFmtId="3" fontId="11" fillId="0" borderId="39" xfId="9" applyNumberFormat="1" applyFont="1" applyFill="1" applyBorder="1" applyAlignment="1">
      <alignment horizontal="center" wrapText="1"/>
    </xf>
    <xf numFmtId="3" fontId="10" fillId="0" borderId="30" xfId="8" applyNumberFormat="1" applyFont="1" applyFill="1" applyBorder="1" applyAlignment="1">
      <alignment horizontal="right" wrapText="1"/>
    </xf>
    <xf numFmtId="3" fontId="10" fillId="0" borderId="31" xfId="8" applyNumberFormat="1" applyFont="1" applyFill="1" applyBorder="1" applyAlignment="1">
      <alignment horizontal="right" wrapText="1"/>
    </xf>
    <xf numFmtId="3" fontId="10" fillId="0" borderId="44" xfId="8" applyNumberFormat="1" applyFont="1" applyFill="1" applyBorder="1" applyAlignment="1">
      <alignment horizontal="right" wrapText="1"/>
    </xf>
    <xf numFmtId="3" fontId="10" fillId="0" borderId="32" xfId="8" applyNumberFormat="1" applyFont="1" applyFill="1" applyBorder="1" applyAlignment="1">
      <alignment horizontal="right" wrapText="1"/>
    </xf>
    <xf numFmtId="3" fontId="10" fillId="0" borderId="13" xfId="8" applyNumberFormat="1" applyFont="1" applyFill="1" applyBorder="1" applyAlignment="1">
      <alignment horizontal="right" wrapText="1"/>
    </xf>
    <xf numFmtId="3" fontId="10" fillId="0" borderId="39" xfId="8" applyNumberFormat="1" applyFont="1" applyFill="1" applyBorder="1" applyAlignment="1">
      <alignment horizontal="right" wrapText="1"/>
    </xf>
    <xf numFmtId="3" fontId="10" fillId="0" borderId="45" xfId="8" applyNumberFormat="1" applyFont="1" applyFill="1" applyBorder="1" applyAlignment="1">
      <alignment horizontal="right" wrapText="1"/>
    </xf>
    <xf numFmtId="3" fontId="10" fillId="0" borderId="27" xfId="8" applyNumberFormat="1" applyFont="1" applyFill="1" applyBorder="1" applyAlignment="1">
      <alignment horizontal="right" wrapText="1"/>
    </xf>
    <xf numFmtId="3" fontId="10" fillId="0" borderId="42" xfId="8" applyNumberFormat="1" applyFont="1" applyFill="1" applyBorder="1" applyAlignment="1">
      <alignment horizontal="right" wrapText="1"/>
    </xf>
    <xf numFmtId="3" fontId="10" fillId="0" borderId="46" xfId="8" applyNumberFormat="1" applyFont="1" applyFill="1" applyBorder="1" applyAlignment="1">
      <alignment horizontal="right" wrapText="1"/>
    </xf>
    <xf numFmtId="3" fontId="10" fillId="0" borderId="35" xfId="8" applyNumberFormat="1" applyFont="1" applyFill="1" applyBorder="1" applyAlignment="1">
      <alignment horizontal="right" wrapText="1"/>
    </xf>
    <xf numFmtId="3" fontId="10" fillId="0" borderId="15" xfId="8" applyNumberFormat="1" applyFont="1" applyFill="1" applyBorder="1" applyAlignment="1">
      <alignment horizontal="right" wrapText="1"/>
    </xf>
    <xf numFmtId="3" fontId="10" fillId="0" borderId="40" xfId="8" applyNumberFormat="1" applyFont="1" applyFill="1" applyBorder="1" applyAlignment="1">
      <alignment horizontal="right" wrapText="1"/>
    </xf>
    <xf numFmtId="3" fontId="10" fillId="0" borderId="47" xfId="8" applyNumberFormat="1" applyFont="1" applyFill="1" applyBorder="1" applyAlignment="1">
      <alignment horizontal="right" wrapText="1"/>
    </xf>
    <xf numFmtId="3" fontId="10" fillId="0" borderId="5" xfId="8" applyNumberFormat="1" applyFont="1" applyFill="1" applyBorder="1" applyAlignment="1">
      <alignment horizontal="right" wrapText="1"/>
    </xf>
    <xf numFmtId="3" fontId="10" fillId="0" borderId="37" xfId="8" applyNumberFormat="1" applyFont="1" applyFill="1" applyBorder="1" applyAlignment="1">
      <alignment horizontal="right" wrapText="1"/>
    </xf>
    <xf numFmtId="3" fontId="10" fillId="0" borderId="41" xfId="8" applyNumberFormat="1" applyFont="1" applyFill="1" applyBorder="1" applyAlignment="1">
      <alignment horizontal="right" wrapText="1"/>
    </xf>
    <xf numFmtId="3" fontId="10" fillId="0" borderId="48" xfId="8" applyNumberFormat="1" applyFont="1" applyFill="1" applyBorder="1" applyAlignment="1">
      <alignment horizontal="right" wrapText="1"/>
    </xf>
    <xf numFmtId="3" fontId="10" fillId="0" borderId="34" xfId="8" applyNumberFormat="1" applyFont="1" applyFill="1" applyBorder="1" applyAlignment="1">
      <alignment horizontal="right" wrapText="1"/>
    </xf>
    <xf numFmtId="3" fontId="10" fillId="0" borderId="14" xfId="8" applyNumberFormat="1" applyFont="1" applyFill="1" applyBorder="1" applyAlignment="1">
      <alignment horizontal="right" wrapText="1"/>
    </xf>
    <xf numFmtId="3" fontId="0" fillId="0" borderId="40" xfId="0" applyNumberFormat="1" applyBorder="1"/>
    <xf numFmtId="3" fontId="0" fillId="0" borderId="47" xfId="0" applyNumberFormat="1" applyBorder="1"/>
    <xf numFmtId="3" fontId="10" fillId="0" borderId="1" xfId="8" applyNumberFormat="1" applyFont="1" applyFill="1" applyBorder="1" applyAlignment="1">
      <alignment horizontal="right" wrapText="1"/>
    </xf>
    <xf numFmtId="3" fontId="10" fillId="0" borderId="7" xfId="8" applyNumberFormat="1" applyFont="1" applyFill="1" applyBorder="1" applyAlignment="1">
      <alignment horizontal="right" wrapText="1"/>
    </xf>
    <xf numFmtId="3" fontId="10" fillId="0" borderId="2" xfId="8" applyNumberFormat="1" applyFont="1" applyFill="1" applyBorder="1" applyAlignment="1">
      <alignment horizontal="right" wrapText="1"/>
    </xf>
    <xf numFmtId="3" fontId="10" fillId="0" borderId="49" xfId="8" applyNumberFormat="1" applyFont="1" applyFill="1" applyBorder="1" applyAlignment="1">
      <alignment horizontal="right" wrapText="1"/>
    </xf>
    <xf numFmtId="3" fontId="10" fillId="0" borderId="43" xfId="8" applyNumberFormat="1" applyFont="1" applyFill="1" applyBorder="1" applyAlignment="1">
      <alignment horizontal="right" wrapText="1"/>
    </xf>
    <xf numFmtId="3" fontId="10" fillId="0" borderId="50" xfId="8" applyNumberFormat="1" applyFont="1" applyFill="1" applyBorder="1" applyAlignment="1">
      <alignment horizontal="right" wrapText="1"/>
    </xf>
    <xf numFmtId="0" fontId="11" fillId="0" borderId="13" xfId="10" applyFont="1" applyFill="1" applyBorder="1" applyAlignment="1">
      <alignment horizontal="right" wrapText="1"/>
    </xf>
    <xf numFmtId="0" fontId="10" fillId="0" borderId="0" xfId="7" applyFont="1" applyFill="1" applyBorder="1" applyAlignment="1">
      <alignment horizontal="right" wrapText="1"/>
    </xf>
    <xf numFmtId="0" fontId="10" fillId="0" borderId="0" xfId="7" applyFont="1" applyFill="1" applyBorder="1" applyAlignment="1">
      <alignment wrapText="1"/>
    </xf>
    <xf numFmtId="0" fontId="10" fillId="0" borderId="0" xfId="7" applyFont="1" applyFill="1" applyBorder="1" applyAlignment="1">
      <alignment horizontal="center"/>
    </xf>
    <xf numFmtId="0" fontId="3" fillId="0" borderId="0" xfId="3" applyFont="1" applyFill="1" applyBorder="1" applyAlignment="1">
      <alignment horizontal="right"/>
    </xf>
    <xf numFmtId="0" fontId="8" fillId="0" borderId="0" xfId="0" applyFont="1" applyFill="1" applyBorder="1" applyAlignment="1"/>
    <xf numFmtId="14" fontId="7" fillId="2" borderId="12" xfId="3" applyNumberFormat="1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wrapText="1"/>
    </xf>
    <xf numFmtId="3" fontId="0" fillId="4" borderId="29" xfId="0" applyNumberFormat="1" applyFill="1" applyBorder="1"/>
    <xf numFmtId="2" fontId="0" fillId="0" borderId="29" xfId="0" applyNumberFormat="1" applyBorder="1"/>
    <xf numFmtId="2" fontId="0" fillId="0" borderId="7" xfId="0" applyNumberFormat="1" applyBorder="1"/>
    <xf numFmtId="0" fontId="13" fillId="3" borderId="10" xfId="3" applyFont="1" applyFill="1" applyBorder="1" applyAlignment="1">
      <alignment horizontal="right"/>
    </xf>
    <xf numFmtId="0" fontId="13" fillId="3" borderId="52" xfId="3" applyFont="1" applyFill="1" applyBorder="1" applyAlignment="1">
      <alignment horizontal="right"/>
    </xf>
    <xf numFmtId="0" fontId="10" fillId="0" borderId="54" xfId="8" applyFont="1" applyFill="1" applyBorder="1" applyAlignment="1">
      <alignment horizontal="right" wrapText="1"/>
    </xf>
    <xf numFmtId="3" fontId="7" fillId="3" borderId="4" xfId="0" applyNumberFormat="1" applyFont="1" applyFill="1" applyBorder="1" applyAlignment="1">
      <alignment horizontal="center"/>
    </xf>
    <xf numFmtId="0" fontId="16" fillId="0" borderId="0" xfId="11" applyFont="1" applyFill="1" applyBorder="1" applyAlignment="1">
      <alignment horizontal="right" wrapText="1"/>
    </xf>
    <xf numFmtId="0" fontId="16" fillId="0" borderId="0" xfId="11" applyFont="1" applyFill="1" applyBorder="1" applyAlignment="1">
      <alignment wrapText="1"/>
    </xf>
    <xf numFmtId="0" fontId="16" fillId="0" borderId="0" xfId="11" applyFont="1" applyFill="1" applyBorder="1" applyAlignment="1">
      <alignment horizontal="center"/>
    </xf>
    <xf numFmtId="0" fontId="18" fillId="0" borderId="0" xfId="0" applyFont="1"/>
    <xf numFmtId="3" fontId="10" fillId="0" borderId="55" xfId="8" applyNumberFormat="1" applyFont="1" applyFill="1" applyBorder="1" applyAlignment="1">
      <alignment horizontal="right" wrapText="1"/>
    </xf>
    <xf numFmtId="3" fontId="13" fillId="3" borderId="12" xfId="0" applyNumberFormat="1" applyFont="1" applyFill="1" applyBorder="1"/>
    <xf numFmtId="0" fontId="19" fillId="0" borderId="0" xfId="7" applyFont="1" applyFill="1" applyBorder="1" applyAlignment="1">
      <alignment horizontal="right" wrapText="1"/>
    </xf>
    <xf numFmtId="0" fontId="19" fillId="0" borderId="0" xfId="7" applyFont="1" applyFill="1" applyBorder="1" applyAlignment="1">
      <alignment wrapText="1"/>
    </xf>
    <xf numFmtId="0" fontId="19" fillId="0" borderId="0" xfId="11" applyFont="1" applyFill="1" applyBorder="1" applyAlignment="1">
      <alignment horizontal="center"/>
    </xf>
    <xf numFmtId="0" fontId="19" fillId="0" borderId="0" xfId="11" applyFont="1" applyFill="1" applyBorder="1" applyAlignment="1">
      <alignment horizontal="right" wrapText="1"/>
    </xf>
    <xf numFmtId="0" fontId="19" fillId="0" borderId="0" xfId="11" applyFont="1" applyFill="1" applyBorder="1" applyAlignment="1">
      <alignment wrapText="1"/>
    </xf>
    <xf numFmtId="0" fontId="20" fillId="0" borderId="0" xfId="0" applyFont="1" applyFill="1" applyBorder="1"/>
    <xf numFmtId="3" fontId="13" fillId="0" borderId="0" xfId="0" applyNumberFormat="1" applyFont="1" applyFill="1" applyBorder="1"/>
    <xf numFmtId="0" fontId="16" fillId="0" borderId="0" xfId="12" applyFont="1" applyFill="1" applyBorder="1" applyAlignment="1">
      <alignment horizontal="right" wrapText="1"/>
    </xf>
    <xf numFmtId="0" fontId="16" fillId="0" borderId="0" xfId="12" applyFont="1" applyFill="1" applyBorder="1" applyAlignment="1">
      <alignment wrapText="1"/>
    </xf>
    <xf numFmtId="0" fontId="16" fillId="0" borderId="0" xfId="12" applyFont="1" applyFill="1" applyBorder="1" applyAlignment="1">
      <alignment horizontal="center"/>
    </xf>
    <xf numFmtId="3" fontId="21" fillId="0" borderId="0" xfId="0" applyNumberFormat="1" applyFont="1" applyFill="1" applyBorder="1"/>
    <xf numFmtId="3" fontId="11" fillId="0" borderId="36" xfId="5" applyNumberFormat="1" applyFont="1" applyFill="1" applyBorder="1" applyAlignment="1">
      <alignment horizontal="right" wrapText="1"/>
    </xf>
    <xf numFmtId="3" fontId="11" fillId="0" borderId="37" xfId="5" applyNumberFormat="1" applyFont="1" applyFill="1" applyBorder="1" applyAlignment="1">
      <alignment horizontal="right" wrapText="1"/>
    </xf>
    <xf numFmtId="3" fontId="10" fillId="0" borderId="57" xfId="8" applyNumberFormat="1" applyFont="1" applyFill="1" applyBorder="1" applyAlignment="1">
      <alignment horizontal="right" wrapText="1"/>
    </xf>
    <xf numFmtId="3" fontId="10" fillId="0" borderId="58" xfId="8" applyNumberFormat="1" applyFont="1" applyFill="1" applyBorder="1" applyAlignment="1">
      <alignment horizontal="right" wrapText="1"/>
    </xf>
    <xf numFmtId="3" fontId="11" fillId="0" borderId="56" xfId="5" applyNumberFormat="1" applyFont="1" applyFill="1" applyBorder="1" applyAlignment="1">
      <alignment horizontal="right" wrapText="1"/>
    </xf>
    <xf numFmtId="3" fontId="11" fillId="5" borderId="35" xfId="5" applyNumberFormat="1" applyFont="1" applyFill="1" applyBorder="1" applyAlignment="1">
      <alignment horizontal="right" wrapText="1"/>
    </xf>
    <xf numFmtId="3" fontId="10" fillId="5" borderId="7" xfId="8" applyNumberFormat="1" applyFont="1" applyFill="1" applyBorder="1" applyAlignment="1">
      <alignment horizontal="right" wrapText="1"/>
    </xf>
    <xf numFmtId="3" fontId="11" fillId="5" borderId="32" xfId="5" applyNumberFormat="1" applyFont="1" applyFill="1" applyBorder="1" applyAlignment="1">
      <alignment horizontal="right" wrapText="1"/>
    </xf>
    <xf numFmtId="3" fontId="11" fillId="5" borderId="36" xfId="5" applyNumberFormat="1" applyFont="1" applyFill="1" applyBorder="1" applyAlignment="1">
      <alignment horizontal="right" wrapText="1"/>
    </xf>
    <xf numFmtId="3" fontId="10" fillId="5" borderId="15" xfId="8" applyNumberFormat="1" applyFont="1" applyFill="1" applyBorder="1" applyAlignment="1">
      <alignment horizontal="right" wrapText="1"/>
    </xf>
    <xf numFmtId="3" fontId="10" fillId="5" borderId="40" xfId="8" applyNumberFormat="1" applyFont="1" applyFill="1" applyBorder="1" applyAlignment="1">
      <alignment horizontal="right" wrapText="1"/>
    </xf>
    <xf numFmtId="3" fontId="10" fillId="5" borderId="47" xfId="8" applyNumberFormat="1" applyFont="1" applyFill="1" applyBorder="1" applyAlignment="1">
      <alignment horizontal="right" wrapText="1"/>
    </xf>
    <xf numFmtId="3" fontId="10" fillId="5" borderId="13" xfId="8" applyNumberFormat="1" applyFont="1" applyFill="1" applyBorder="1" applyAlignment="1">
      <alignment horizontal="right" wrapText="1"/>
    </xf>
    <xf numFmtId="3" fontId="10" fillId="5" borderId="5" xfId="8" applyNumberFormat="1" applyFont="1" applyFill="1" applyBorder="1" applyAlignment="1">
      <alignment horizontal="right" wrapText="1"/>
    </xf>
    <xf numFmtId="3" fontId="10" fillId="5" borderId="39" xfId="8" applyNumberFormat="1" applyFont="1" applyFill="1" applyBorder="1" applyAlignment="1">
      <alignment horizontal="right" wrapText="1"/>
    </xf>
    <xf numFmtId="3" fontId="11" fillId="5" borderId="37" xfId="5" applyNumberFormat="1" applyFont="1" applyFill="1" applyBorder="1" applyAlignment="1">
      <alignment horizontal="right" wrapText="1"/>
    </xf>
    <xf numFmtId="3" fontId="10" fillId="5" borderId="37" xfId="8" applyNumberFormat="1" applyFont="1" applyFill="1" applyBorder="1" applyAlignment="1">
      <alignment horizontal="right" wrapText="1"/>
    </xf>
    <xf numFmtId="3" fontId="10" fillId="5" borderId="41" xfId="8" applyNumberFormat="1" applyFont="1" applyFill="1" applyBorder="1" applyAlignment="1">
      <alignment horizontal="right" wrapText="1"/>
    </xf>
    <xf numFmtId="3" fontId="10" fillId="5" borderId="48" xfId="8" applyNumberFormat="1" applyFont="1" applyFill="1" applyBorder="1" applyAlignment="1">
      <alignment horizontal="right" wrapText="1"/>
    </xf>
    <xf numFmtId="3" fontId="10" fillId="5" borderId="32" xfId="7" applyNumberFormat="1" applyFont="1" applyFill="1" applyBorder="1" applyAlignment="1">
      <alignment horizontal="right" wrapText="1"/>
    </xf>
    <xf numFmtId="3" fontId="10" fillId="5" borderId="13" xfId="7" applyNumberFormat="1" applyFont="1" applyFill="1" applyBorder="1" applyAlignment="1">
      <alignment horizontal="right" wrapText="1"/>
    </xf>
    <xf numFmtId="3" fontId="11" fillId="5" borderId="13" xfId="9" applyNumberFormat="1" applyFont="1" applyFill="1" applyBorder="1" applyAlignment="1">
      <alignment horizontal="right" wrapText="1"/>
    </xf>
    <xf numFmtId="3" fontId="11" fillId="5" borderId="39" xfId="9" applyNumberFormat="1" applyFont="1" applyFill="1" applyBorder="1" applyAlignment="1">
      <alignment horizontal="right" wrapText="1"/>
    </xf>
    <xf numFmtId="3" fontId="11" fillId="5" borderId="39" xfId="9" applyNumberFormat="1" applyFont="1" applyFill="1" applyBorder="1" applyAlignment="1">
      <alignment horizontal="center" wrapText="1"/>
    </xf>
    <xf numFmtId="3" fontId="10" fillId="0" borderId="35" xfId="8" applyNumberFormat="1" applyFont="1" applyFill="1" applyBorder="1" applyAlignment="1">
      <alignment horizontal="left" wrapText="1"/>
    </xf>
    <xf numFmtId="0" fontId="7" fillId="2" borderId="12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</cellXfs>
  <cellStyles count="13">
    <cellStyle name="Normal" xfId="0" builtinId="0"/>
    <cellStyle name="Normal 2" xfId="2"/>
    <cellStyle name="Normal 2 2" xfId="6"/>
    <cellStyle name="Normal 3" xfId="4"/>
    <cellStyle name="Normal 4" xfId="1"/>
    <cellStyle name="Normal_DEC AT APICOLA_NUTII" xfId="8"/>
    <cellStyle name="Normal_DEC AT APICOLA_NUTII_1" xfId="10"/>
    <cellStyle name="Normal_DEC AT APICOLA_NUTII_2" xfId="12"/>
    <cellStyle name="Normal_Folha1" xfId="3"/>
    <cellStyle name="Normal_Número de animais" xfId="5"/>
    <cellStyle name="Normal_VAR DEC APICOLA" xfId="7"/>
    <cellStyle name="Normal_VAR DEC APICOLA_1" xfId="9"/>
    <cellStyle name="Normal_VAR DEC APICOLA_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1"/>
  <sheetViews>
    <sheetView showGridLines="0" tabSelected="1" workbookViewId="0">
      <selection activeCell="A3" sqref="A3"/>
    </sheetView>
  </sheetViews>
  <sheetFormatPr defaultColWidth="15.44140625" defaultRowHeight="14.4" x14ac:dyDescent="0.3"/>
  <cols>
    <col min="1" max="1" width="3" bestFit="1" customWidth="1"/>
    <col min="2" max="2" width="33.33203125" customWidth="1"/>
    <col min="3" max="3" width="11.5546875" style="13" customWidth="1"/>
    <col min="4" max="5" width="9.33203125" customWidth="1"/>
    <col min="6" max="6" width="9.33203125" style="4" customWidth="1"/>
    <col min="7" max="7" width="9.33203125" customWidth="1"/>
    <col min="8" max="8" width="9.33203125" style="8" customWidth="1"/>
    <col min="9" max="12" width="9.33203125" customWidth="1"/>
    <col min="13" max="13" width="7.44140625" style="4" customWidth="1"/>
    <col min="14" max="15" width="7.44140625" customWidth="1"/>
    <col min="16" max="16" width="7.44140625" bestFit="1" customWidth="1"/>
    <col min="17" max="17" width="7.44140625" style="4" bestFit="1" customWidth="1"/>
  </cols>
  <sheetData>
    <row r="1" spans="2:17" s="8" customFormat="1" x14ac:dyDescent="0.3">
      <c r="C1" s="13"/>
      <c r="F1" s="4"/>
      <c r="M1" s="4"/>
      <c r="Q1" s="4"/>
    </row>
    <row r="2" spans="2:17" s="8" customFormat="1" ht="15.6" x14ac:dyDescent="0.3">
      <c r="B2" s="10" t="s">
        <v>14</v>
      </c>
      <c r="C2" s="13"/>
      <c r="F2" s="4"/>
      <c r="M2" s="4"/>
      <c r="Q2" s="4"/>
    </row>
    <row r="4" spans="2:17" x14ac:dyDescent="0.3">
      <c r="B4" s="158" t="s">
        <v>0</v>
      </c>
      <c r="C4" s="159"/>
      <c r="D4" s="149" t="s">
        <v>13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2:17" x14ac:dyDescent="0.3">
      <c r="B5" s="158"/>
      <c r="C5" s="159"/>
      <c r="D5" s="11">
        <v>2011</v>
      </c>
      <c r="E5" s="11">
        <v>2012</v>
      </c>
      <c r="F5" s="12">
        <v>2013</v>
      </c>
      <c r="G5" s="12">
        <v>2014</v>
      </c>
      <c r="H5" s="12">
        <v>2015</v>
      </c>
      <c r="I5" s="12">
        <v>2016</v>
      </c>
      <c r="J5" s="12">
        <v>2017</v>
      </c>
      <c r="K5" s="12">
        <v>2018</v>
      </c>
      <c r="L5" s="12">
        <v>2019</v>
      </c>
      <c r="M5" s="12">
        <v>2020</v>
      </c>
      <c r="N5" s="12">
        <v>2021</v>
      </c>
      <c r="O5" s="12">
        <v>2022</v>
      </c>
      <c r="P5" s="12">
        <v>2023</v>
      </c>
      <c r="Q5" s="12">
        <v>2024</v>
      </c>
    </row>
    <row r="6" spans="2:17" x14ac:dyDescent="0.3">
      <c r="B6" s="157" t="s">
        <v>2</v>
      </c>
      <c r="C6" s="14" t="s">
        <v>11</v>
      </c>
      <c r="D6" s="64">
        <v>6010</v>
      </c>
      <c r="E6" s="65">
        <v>6712</v>
      </c>
      <c r="F6" s="65">
        <v>7312</v>
      </c>
      <c r="G6" s="65">
        <v>8217</v>
      </c>
      <c r="H6" s="66">
        <v>9012</v>
      </c>
      <c r="I6" s="66">
        <v>10289</v>
      </c>
      <c r="J6" s="66">
        <v>10335</v>
      </c>
      <c r="K6" s="66">
        <v>10912</v>
      </c>
      <c r="L6" s="66">
        <v>11453</v>
      </c>
      <c r="M6" s="111">
        <v>11604</v>
      </c>
      <c r="N6" s="111">
        <v>11780</v>
      </c>
      <c r="O6" s="111">
        <v>11631</v>
      </c>
      <c r="P6" s="111">
        <v>11417</v>
      </c>
      <c r="Q6" s="111">
        <v>12106</v>
      </c>
    </row>
    <row r="7" spans="2:17" x14ac:dyDescent="0.3">
      <c r="B7" s="157"/>
      <c r="C7" s="15" t="s">
        <v>10</v>
      </c>
      <c r="D7" s="67">
        <v>115415</v>
      </c>
      <c r="E7" s="68">
        <v>127963</v>
      </c>
      <c r="F7" s="68">
        <v>145680</v>
      </c>
      <c r="G7" s="92">
        <v>173777</v>
      </c>
      <c r="H7" s="70">
        <v>206269</v>
      </c>
      <c r="I7" s="70">
        <v>226543</v>
      </c>
      <c r="J7" s="70">
        <v>232460</v>
      </c>
      <c r="K7" s="70">
        <v>206269</v>
      </c>
      <c r="L7" s="70">
        <v>246278</v>
      </c>
      <c r="M7" s="69">
        <v>253950</v>
      </c>
      <c r="N7" s="69">
        <v>251242</v>
      </c>
      <c r="O7" s="69">
        <v>236733</v>
      </c>
      <c r="P7" s="69">
        <v>235432</v>
      </c>
      <c r="Q7" s="69">
        <v>258938</v>
      </c>
    </row>
    <row r="8" spans="2:17" x14ac:dyDescent="0.3">
      <c r="B8" s="157"/>
      <c r="C8" s="15" t="s">
        <v>9</v>
      </c>
      <c r="D8" s="67">
        <v>3859</v>
      </c>
      <c r="E8" s="68">
        <v>4144</v>
      </c>
      <c r="F8" s="68">
        <v>5256</v>
      </c>
      <c r="G8" s="92">
        <v>6387</v>
      </c>
      <c r="H8" s="70">
        <v>7331</v>
      </c>
      <c r="I8" s="70">
        <v>7355</v>
      </c>
      <c r="J8" s="70">
        <v>5978</v>
      </c>
      <c r="K8" s="70">
        <v>7331</v>
      </c>
      <c r="L8" s="70">
        <v>6616</v>
      </c>
      <c r="M8" s="69">
        <v>6231</v>
      </c>
      <c r="N8" s="69">
        <v>6364</v>
      </c>
      <c r="O8" s="69">
        <v>6316</v>
      </c>
      <c r="P8" s="69">
        <v>4885</v>
      </c>
      <c r="Q8" s="69">
        <v>4320</v>
      </c>
    </row>
    <row r="9" spans="2:17" ht="15" thickBot="1" x14ac:dyDescent="0.35">
      <c r="B9" s="157"/>
      <c r="C9" s="16" t="s">
        <v>12</v>
      </c>
      <c r="D9" s="25"/>
      <c r="E9" s="26"/>
      <c r="F9" s="71">
        <v>148557</v>
      </c>
      <c r="G9" s="79">
        <v>177249</v>
      </c>
      <c r="H9" s="73">
        <v>210292</v>
      </c>
      <c r="I9" s="73">
        <v>222479</v>
      </c>
      <c r="J9" s="73">
        <v>235747</v>
      </c>
      <c r="K9" s="73">
        <v>210292</v>
      </c>
      <c r="L9" s="73">
        <v>249897</v>
      </c>
      <c r="M9" s="91">
        <v>257328</v>
      </c>
      <c r="N9" s="91">
        <v>254705</v>
      </c>
      <c r="O9" s="91">
        <v>240160</v>
      </c>
      <c r="P9" s="91">
        <v>232780</v>
      </c>
      <c r="Q9" s="91">
        <v>256558</v>
      </c>
    </row>
    <row r="10" spans="2:17" x14ac:dyDescent="0.3">
      <c r="B10" s="156" t="s">
        <v>3</v>
      </c>
      <c r="C10" s="17" t="s">
        <v>11</v>
      </c>
      <c r="D10" s="74">
        <v>6317</v>
      </c>
      <c r="E10" s="75">
        <v>6652</v>
      </c>
      <c r="F10" s="75">
        <v>7329</v>
      </c>
      <c r="G10" s="76">
        <v>8108</v>
      </c>
      <c r="H10" s="77">
        <v>9915</v>
      </c>
      <c r="I10" s="77">
        <v>11656</v>
      </c>
      <c r="J10" s="77">
        <v>12155</v>
      </c>
      <c r="K10" s="77">
        <v>12815</v>
      </c>
      <c r="L10" s="77">
        <v>13762</v>
      </c>
      <c r="M10" s="77">
        <v>13569</v>
      </c>
      <c r="N10" s="77">
        <v>13501</v>
      </c>
      <c r="O10" s="77">
        <v>13160</v>
      </c>
      <c r="P10" s="77">
        <v>12611</v>
      </c>
      <c r="Q10" s="77">
        <v>11053</v>
      </c>
    </row>
    <row r="11" spans="2:17" x14ac:dyDescent="0.3">
      <c r="B11" s="157"/>
      <c r="C11" s="15" t="s">
        <v>10</v>
      </c>
      <c r="D11" s="67">
        <v>84564</v>
      </c>
      <c r="E11" s="68">
        <v>90131</v>
      </c>
      <c r="F11" s="68">
        <v>107203</v>
      </c>
      <c r="G11" s="78">
        <v>115076</v>
      </c>
      <c r="H11" s="69">
        <v>142011</v>
      </c>
      <c r="I11" s="69">
        <v>185634</v>
      </c>
      <c r="J11" s="69">
        <v>187382</v>
      </c>
      <c r="K11" s="69">
        <v>142011</v>
      </c>
      <c r="L11" s="69">
        <v>189718</v>
      </c>
      <c r="M11" s="69">
        <v>192751</v>
      </c>
      <c r="N11" s="69">
        <v>185012</v>
      </c>
      <c r="O11" s="69">
        <v>182981</v>
      </c>
      <c r="P11" s="69">
        <v>183419</v>
      </c>
      <c r="Q11" s="69">
        <v>188942</v>
      </c>
    </row>
    <row r="12" spans="2:17" x14ac:dyDescent="0.3">
      <c r="B12" s="157"/>
      <c r="C12" s="15" t="s">
        <v>9</v>
      </c>
      <c r="D12" s="67">
        <v>7950</v>
      </c>
      <c r="E12" s="68">
        <v>7782</v>
      </c>
      <c r="F12" s="68">
        <v>9052</v>
      </c>
      <c r="G12" s="78">
        <v>9256</v>
      </c>
      <c r="H12" s="69">
        <v>11538</v>
      </c>
      <c r="I12" s="69">
        <v>12315</v>
      </c>
      <c r="J12" s="69">
        <v>10277</v>
      </c>
      <c r="K12" s="69">
        <v>11538</v>
      </c>
      <c r="L12" s="69">
        <v>9906</v>
      </c>
      <c r="M12" s="69">
        <v>9933</v>
      </c>
      <c r="N12" s="69">
        <v>9627</v>
      </c>
      <c r="O12" s="69">
        <v>8544</v>
      </c>
      <c r="P12" s="69">
        <v>8132</v>
      </c>
      <c r="Q12" s="69">
        <v>9121</v>
      </c>
    </row>
    <row r="13" spans="2:17" ht="15" thickBot="1" x14ac:dyDescent="0.35">
      <c r="B13" s="157"/>
      <c r="C13" s="16" t="s">
        <v>12</v>
      </c>
      <c r="D13" s="27"/>
      <c r="E13" s="28"/>
      <c r="F13" s="79">
        <v>112153</v>
      </c>
      <c r="G13" s="80">
        <v>120165</v>
      </c>
      <c r="H13" s="81">
        <v>148316</v>
      </c>
      <c r="I13" s="81">
        <v>178889</v>
      </c>
      <c r="J13" s="81">
        <v>193039</v>
      </c>
      <c r="K13" s="81">
        <v>148316</v>
      </c>
      <c r="L13" s="81">
        <v>195209</v>
      </c>
      <c r="M13" s="81">
        <v>198155</v>
      </c>
      <c r="N13" s="81">
        <v>190266</v>
      </c>
      <c r="O13" s="81">
        <v>187671</v>
      </c>
      <c r="P13" s="81">
        <v>178989</v>
      </c>
      <c r="Q13" s="81">
        <v>184109</v>
      </c>
    </row>
    <row r="14" spans="2:17" x14ac:dyDescent="0.3">
      <c r="B14" s="151" t="s">
        <v>7</v>
      </c>
      <c r="C14" s="17" t="s">
        <v>11</v>
      </c>
      <c r="D14" s="82">
        <v>400</v>
      </c>
      <c r="E14" s="83">
        <v>441</v>
      </c>
      <c r="F14" s="83">
        <v>445</v>
      </c>
      <c r="G14" s="84">
        <v>482</v>
      </c>
      <c r="H14" s="85">
        <v>532</v>
      </c>
      <c r="I14" s="85">
        <v>645</v>
      </c>
      <c r="J14" s="85">
        <v>739</v>
      </c>
      <c r="K14" s="85">
        <v>825</v>
      </c>
      <c r="L14" s="85">
        <v>858</v>
      </c>
      <c r="M14" s="85">
        <v>812</v>
      </c>
      <c r="N14" s="85">
        <v>826</v>
      </c>
      <c r="O14" s="85">
        <v>720</v>
      </c>
      <c r="P14" s="85">
        <v>697</v>
      </c>
      <c r="Q14" s="85">
        <v>385</v>
      </c>
    </row>
    <row r="15" spans="2:17" x14ac:dyDescent="0.3">
      <c r="B15" s="152"/>
      <c r="C15" s="15" t="s">
        <v>10</v>
      </c>
      <c r="D15" s="67">
        <v>7243</v>
      </c>
      <c r="E15" s="68">
        <v>7792</v>
      </c>
      <c r="F15" s="68">
        <v>7373</v>
      </c>
      <c r="G15" s="86">
        <v>7659</v>
      </c>
      <c r="H15" s="87">
        <v>8804</v>
      </c>
      <c r="I15" s="87">
        <v>10940</v>
      </c>
      <c r="J15" s="87">
        <v>12836</v>
      </c>
      <c r="K15" s="87">
        <v>8804</v>
      </c>
      <c r="L15" s="87">
        <v>15475</v>
      </c>
      <c r="M15" s="87">
        <v>13709</v>
      </c>
      <c r="N15" s="87">
        <v>12384</v>
      </c>
      <c r="O15" s="87">
        <v>10811</v>
      </c>
      <c r="P15" s="87">
        <v>11035</v>
      </c>
      <c r="Q15" s="87">
        <v>6230</v>
      </c>
    </row>
    <row r="16" spans="2:17" x14ac:dyDescent="0.3">
      <c r="B16" s="152"/>
      <c r="C16" s="15" t="s">
        <v>9</v>
      </c>
      <c r="D16" s="67">
        <v>358</v>
      </c>
      <c r="E16" s="68">
        <v>548</v>
      </c>
      <c r="F16" s="68">
        <v>511</v>
      </c>
      <c r="G16" s="78">
        <v>467</v>
      </c>
      <c r="H16" s="69">
        <v>730</v>
      </c>
      <c r="I16" s="69">
        <v>929</v>
      </c>
      <c r="J16" s="69">
        <v>801</v>
      </c>
      <c r="K16" s="69">
        <v>730</v>
      </c>
      <c r="L16" s="69">
        <v>1089</v>
      </c>
      <c r="M16" s="69">
        <v>655</v>
      </c>
      <c r="N16" s="69">
        <v>634</v>
      </c>
      <c r="O16" s="69">
        <v>515</v>
      </c>
      <c r="P16" s="69">
        <v>567</v>
      </c>
      <c r="Q16" s="69">
        <v>351</v>
      </c>
    </row>
    <row r="17" spans="2:17" ht="15" thickBot="1" x14ac:dyDescent="0.35">
      <c r="B17" s="153"/>
      <c r="C17" s="16" t="s">
        <v>12</v>
      </c>
      <c r="D17" s="124"/>
      <c r="E17" s="125"/>
      <c r="F17" s="79">
        <v>7645</v>
      </c>
      <c r="G17" s="80">
        <v>7907</v>
      </c>
      <c r="H17" s="81">
        <v>9196</v>
      </c>
      <c r="I17" s="81">
        <v>10447</v>
      </c>
      <c r="J17" s="81">
        <v>13271</v>
      </c>
      <c r="K17" s="81">
        <v>9196</v>
      </c>
      <c r="L17" s="81">
        <v>16057</v>
      </c>
      <c r="M17" s="81">
        <v>14065</v>
      </c>
      <c r="N17" s="81">
        <v>12728</v>
      </c>
      <c r="O17" s="81">
        <v>11092</v>
      </c>
      <c r="P17" s="81">
        <v>10728</v>
      </c>
      <c r="Q17" s="81">
        <v>6043</v>
      </c>
    </row>
    <row r="18" spans="2:17" s="8" customFormat="1" x14ac:dyDescent="0.3">
      <c r="B18" s="151" t="s">
        <v>43</v>
      </c>
      <c r="C18" s="17" t="s">
        <v>11</v>
      </c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87">
        <v>373</v>
      </c>
    </row>
    <row r="19" spans="2:17" s="8" customFormat="1" x14ac:dyDescent="0.3">
      <c r="B19" s="152"/>
      <c r="C19" s="15" t="s">
        <v>10</v>
      </c>
      <c r="D19" s="131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87">
        <v>6313</v>
      </c>
    </row>
    <row r="20" spans="2:17" s="8" customFormat="1" x14ac:dyDescent="0.3">
      <c r="B20" s="152"/>
      <c r="C20" s="15" t="s">
        <v>9</v>
      </c>
      <c r="D20" s="131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87">
        <v>97</v>
      </c>
    </row>
    <row r="21" spans="2:17" s="8" customFormat="1" ht="15" thickBot="1" x14ac:dyDescent="0.35">
      <c r="B21" s="153"/>
      <c r="C21" s="16" t="s">
        <v>12</v>
      </c>
      <c r="D21" s="132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87">
        <v>6254</v>
      </c>
    </row>
    <row r="22" spans="2:17" x14ac:dyDescent="0.3">
      <c r="B22" s="151" t="s">
        <v>4</v>
      </c>
      <c r="C22" s="17" t="s">
        <v>11</v>
      </c>
      <c r="D22" s="74">
        <v>5091</v>
      </c>
      <c r="E22" s="75">
        <v>4493</v>
      </c>
      <c r="F22" s="75">
        <v>4925</v>
      </c>
      <c r="G22" s="76">
        <v>5066</v>
      </c>
      <c r="H22" s="77">
        <v>5737</v>
      </c>
      <c r="I22" s="77">
        <v>6784</v>
      </c>
      <c r="J22" s="77">
        <v>7150</v>
      </c>
      <c r="K22" s="77">
        <v>7833</v>
      </c>
      <c r="L22" s="77">
        <v>7964</v>
      </c>
      <c r="M22" s="77">
        <v>8075</v>
      </c>
      <c r="N22" s="77">
        <v>7908</v>
      </c>
      <c r="O22" s="77">
        <v>7801</v>
      </c>
      <c r="P22" s="77">
        <v>7752</v>
      </c>
      <c r="Q22" s="77">
        <v>7248</v>
      </c>
    </row>
    <row r="23" spans="2:17" x14ac:dyDescent="0.3">
      <c r="B23" s="152"/>
      <c r="C23" s="15" t="s">
        <v>10</v>
      </c>
      <c r="D23" s="67">
        <v>83048</v>
      </c>
      <c r="E23" s="68">
        <v>92623</v>
      </c>
      <c r="F23" s="68">
        <v>94734</v>
      </c>
      <c r="G23" s="78">
        <v>100366</v>
      </c>
      <c r="H23" s="69">
        <v>122245</v>
      </c>
      <c r="I23" s="69">
        <v>143287</v>
      </c>
      <c r="J23" s="69">
        <v>145729</v>
      </c>
      <c r="K23" s="69">
        <v>122245</v>
      </c>
      <c r="L23" s="69">
        <v>166525</v>
      </c>
      <c r="M23" s="69">
        <v>156233</v>
      </c>
      <c r="N23" s="69">
        <v>152549</v>
      </c>
      <c r="O23" s="69">
        <v>148230</v>
      </c>
      <c r="P23" s="69">
        <v>137707</v>
      </c>
      <c r="Q23" s="69">
        <v>142600</v>
      </c>
    </row>
    <row r="24" spans="2:17" x14ac:dyDescent="0.3">
      <c r="B24" s="152"/>
      <c r="C24" s="15" t="s">
        <v>9</v>
      </c>
      <c r="D24" s="67">
        <v>4260</v>
      </c>
      <c r="E24" s="68">
        <v>4421</v>
      </c>
      <c r="F24" s="68">
        <v>4255</v>
      </c>
      <c r="G24" s="78">
        <v>3491</v>
      </c>
      <c r="H24" s="69">
        <v>5876</v>
      </c>
      <c r="I24" s="69">
        <v>5842</v>
      </c>
      <c r="J24" s="69">
        <v>4480</v>
      </c>
      <c r="K24" s="69">
        <v>5876</v>
      </c>
      <c r="L24" s="69">
        <v>5067</v>
      </c>
      <c r="M24" s="69">
        <v>4567</v>
      </c>
      <c r="N24" s="69">
        <v>3897</v>
      </c>
      <c r="O24" s="69">
        <v>3072</v>
      </c>
      <c r="P24" s="69">
        <v>2301</v>
      </c>
      <c r="Q24" s="69">
        <v>2509</v>
      </c>
    </row>
    <row r="25" spans="2:17" ht="15" thickBot="1" x14ac:dyDescent="0.35">
      <c r="B25" s="153"/>
      <c r="C25" s="16" t="s">
        <v>12</v>
      </c>
      <c r="D25" s="27"/>
      <c r="E25" s="28"/>
      <c r="F25" s="79">
        <v>97058</v>
      </c>
      <c r="G25" s="80">
        <v>102296</v>
      </c>
      <c r="H25" s="81">
        <v>125449</v>
      </c>
      <c r="I25" s="81">
        <v>140090</v>
      </c>
      <c r="J25" s="81">
        <v>148220</v>
      </c>
      <c r="K25" s="81">
        <v>125449</v>
      </c>
      <c r="L25" s="81">
        <v>169317</v>
      </c>
      <c r="M25" s="81">
        <v>158751</v>
      </c>
      <c r="N25" s="81">
        <v>154680</v>
      </c>
      <c r="O25" s="81">
        <v>149934</v>
      </c>
      <c r="P25" s="81">
        <v>136424</v>
      </c>
      <c r="Q25" s="81">
        <v>141229</v>
      </c>
    </row>
    <row r="26" spans="2:17" s="8" customFormat="1" x14ac:dyDescent="0.3">
      <c r="B26" s="151" t="s">
        <v>44</v>
      </c>
      <c r="C26" s="17" t="s">
        <v>11</v>
      </c>
      <c r="D26" s="133"/>
      <c r="E26" s="133"/>
      <c r="F26" s="134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26">
        <v>3153</v>
      </c>
    </row>
    <row r="27" spans="2:17" s="8" customFormat="1" x14ac:dyDescent="0.3">
      <c r="B27" s="152"/>
      <c r="C27" s="15" t="s">
        <v>10</v>
      </c>
      <c r="D27" s="136"/>
      <c r="E27" s="136"/>
      <c r="F27" s="137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27">
        <v>45535</v>
      </c>
    </row>
    <row r="28" spans="2:17" s="8" customFormat="1" x14ac:dyDescent="0.3">
      <c r="B28" s="152"/>
      <c r="C28" s="15" t="s">
        <v>9</v>
      </c>
      <c r="D28" s="136"/>
      <c r="E28" s="136"/>
      <c r="F28" s="137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27">
        <v>1523</v>
      </c>
    </row>
    <row r="29" spans="2:17" s="8" customFormat="1" ht="15" thickBot="1" x14ac:dyDescent="0.35">
      <c r="B29" s="153"/>
      <c r="C29" s="16" t="s">
        <v>12</v>
      </c>
      <c r="D29" s="139"/>
      <c r="E29" s="140"/>
      <c r="F29" s="141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28">
        <v>44682</v>
      </c>
    </row>
    <row r="30" spans="2:17" x14ac:dyDescent="0.3">
      <c r="B30" s="156" t="s">
        <v>5</v>
      </c>
      <c r="C30" s="148" t="s">
        <v>11</v>
      </c>
      <c r="D30" s="75">
        <v>5576</v>
      </c>
      <c r="E30" s="75">
        <v>6320</v>
      </c>
      <c r="F30" s="76">
        <v>7030</v>
      </c>
      <c r="G30" s="77">
        <v>7942</v>
      </c>
      <c r="H30" s="77">
        <v>7572</v>
      </c>
      <c r="I30" s="77">
        <v>8167</v>
      </c>
      <c r="J30" s="77">
        <v>8296</v>
      </c>
      <c r="K30" s="77">
        <v>8461</v>
      </c>
      <c r="L30" s="77">
        <v>8582</v>
      </c>
      <c r="M30" s="77">
        <v>8348</v>
      </c>
      <c r="N30" s="77">
        <v>8331</v>
      </c>
      <c r="O30" s="77">
        <v>8013</v>
      </c>
      <c r="P30" s="77">
        <v>8070</v>
      </c>
      <c r="Q30" s="126">
        <v>8024</v>
      </c>
    </row>
    <row r="31" spans="2:17" x14ac:dyDescent="0.3">
      <c r="B31" s="157"/>
      <c r="C31" s="15" t="s">
        <v>10</v>
      </c>
      <c r="D31" s="67">
        <v>72504</v>
      </c>
      <c r="E31" s="68">
        <v>76575</v>
      </c>
      <c r="F31" s="68">
        <v>83793</v>
      </c>
      <c r="G31" s="78">
        <v>98778</v>
      </c>
      <c r="H31" s="69">
        <v>113904</v>
      </c>
      <c r="I31" s="69">
        <v>117229</v>
      </c>
      <c r="J31" s="105">
        <v>120143</v>
      </c>
      <c r="K31" s="69">
        <v>113904</v>
      </c>
      <c r="L31" s="69">
        <v>115134</v>
      </c>
      <c r="M31" s="69">
        <v>105524</v>
      </c>
      <c r="N31" s="69">
        <v>103525</v>
      </c>
      <c r="O31" s="69">
        <v>95094</v>
      </c>
      <c r="P31" s="69">
        <v>92071</v>
      </c>
      <c r="Q31" s="69">
        <v>96194</v>
      </c>
    </row>
    <row r="32" spans="2:17" x14ac:dyDescent="0.3">
      <c r="B32" s="157"/>
      <c r="C32" s="15" t="s">
        <v>9</v>
      </c>
      <c r="D32" s="67">
        <v>2033</v>
      </c>
      <c r="E32" s="68">
        <v>2217</v>
      </c>
      <c r="F32" s="68">
        <v>2735</v>
      </c>
      <c r="G32" s="78">
        <v>2325</v>
      </c>
      <c r="H32" s="69">
        <v>2881</v>
      </c>
      <c r="I32" s="69">
        <v>2363</v>
      </c>
      <c r="J32" s="69">
        <v>2485</v>
      </c>
      <c r="K32" s="69">
        <v>2881</v>
      </c>
      <c r="L32" s="69">
        <v>2610</v>
      </c>
      <c r="M32" s="69">
        <v>2028</v>
      </c>
      <c r="N32" s="69">
        <v>1806</v>
      </c>
      <c r="O32" s="69">
        <v>1510</v>
      </c>
      <c r="P32" s="69">
        <v>1000</v>
      </c>
      <c r="Q32" s="69">
        <v>781</v>
      </c>
    </row>
    <row r="33" spans="2:17" ht="15" thickBot="1" x14ac:dyDescent="0.35">
      <c r="B33" s="157"/>
      <c r="C33" s="16" t="s">
        <v>12</v>
      </c>
      <c r="D33" s="25"/>
      <c r="E33" s="26"/>
      <c r="F33" s="71">
        <v>85299</v>
      </c>
      <c r="G33" s="88">
        <v>100071</v>
      </c>
      <c r="H33" s="89">
        <v>115495</v>
      </c>
      <c r="I33" s="89">
        <v>115909</v>
      </c>
      <c r="J33" s="89">
        <v>121562</v>
      </c>
      <c r="K33" s="89">
        <v>115495</v>
      </c>
      <c r="L33" s="89">
        <v>116606</v>
      </c>
      <c r="M33" s="89">
        <v>106657</v>
      </c>
      <c r="N33" s="89">
        <v>104544</v>
      </c>
      <c r="O33" s="89">
        <v>95966</v>
      </c>
      <c r="P33" s="89">
        <v>91491</v>
      </c>
      <c r="Q33" s="89">
        <v>95727</v>
      </c>
    </row>
    <row r="34" spans="2:17" x14ac:dyDescent="0.3">
      <c r="B34" s="151" t="s">
        <v>6</v>
      </c>
      <c r="C34" s="17" t="s">
        <v>11</v>
      </c>
      <c r="D34" s="74">
        <v>536</v>
      </c>
      <c r="E34" s="75">
        <v>632</v>
      </c>
      <c r="F34" s="75">
        <v>633</v>
      </c>
      <c r="G34" s="76">
        <v>525</v>
      </c>
      <c r="H34" s="77">
        <v>644</v>
      </c>
      <c r="I34" s="77">
        <v>656</v>
      </c>
      <c r="J34" s="77">
        <v>752</v>
      </c>
      <c r="K34" s="77">
        <v>890</v>
      </c>
      <c r="L34" s="77">
        <v>849</v>
      </c>
      <c r="M34" s="77">
        <v>895</v>
      </c>
      <c r="N34" s="77">
        <v>903</v>
      </c>
      <c r="O34" s="77">
        <v>830</v>
      </c>
      <c r="P34" s="77">
        <v>855</v>
      </c>
      <c r="Q34" s="77">
        <v>862</v>
      </c>
    </row>
    <row r="35" spans="2:17" x14ac:dyDescent="0.3">
      <c r="B35" s="152"/>
      <c r="C35" s="15" t="s">
        <v>10</v>
      </c>
      <c r="D35" s="67">
        <v>4413</v>
      </c>
      <c r="E35" s="68">
        <v>4701</v>
      </c>
      <c r="F35" s="68">
        <v>4707</v>
      </c>
      <c r="G35" s="78">
        <v>4334</v>
      </c>
      <c r="H35" s="69">
        <v>5233</v>
      </c>
      <c r="I35" s="69">
        <v>5510</v>
      </c>
      <c r="J35" s="69">
        <v>5974</v>
      </c>
      <c r="K35" s="69">
        <v>5233</v>
      </c>
      <c r="L35" s="69">
        <v>7343</v>
      </c>
      <c r="M35" s="69">
        <v>7543</v>
      </c>
      <c r="N35" s="69">
        <v>7535</v>
      </c>
      <c r="O35" s="69">
        <v>7325</v>
      </c>
      <c r="P35" s="69">
        <v>7831</v>
      </c>
      <c r="Q35" s="69">
        <v>8101</v>
      </c>
    </row>
    <row r="36" spans="2:17" x14ac:dyDescent="0.3">
      <c r="B36" s="152"/>
      <c r="C36" s="15" t="s">
        <v>9</v>
      </c>
      <c r="D36" s="67">
        <v>228</v>
      </c>
      <c r="E36" s="68">
        <v>292</v>
      </c>
      <c r="F36" s="68">
        <v>310</v>
      </c>
      <c r="G36" s="78">
        <v>245</v>
      </c>
      <c r="H36" s="69">
        <v>303</v>
      </c>
      <c r="I36" s="69">
        <v>330</v>
      </c>
      <c r="J36" s="69">
        <v>363</v>
      </c>
      <c r="K36" s="69">
        <v>303</v>
      </c>
      <c r="L36" s="69">
        <v>355</v>
      </c>
      <c r="M36" s="69">
        <v>659</v>
      </c>
      <c r="N36" s="69">
        <v>508</v>
      </c>
      <c r="O36" s="69">
        <v>550</v>
      </c>
      <c r="P36" s="69">
        <v>460</v>
      </c>
      <c r="Q36" s="69">
        <v>452</v>
      </c>
    </row>
    <row r="37" spans="2:17" ht="15" thickBot="1" x14ac:dyDescent="0.35">
      <c r="B37" s="153"/>
      <c r="C37" s="16" t="s">
        <v>12</v>
      </c>
      <c r="D37" s="27"/>
      <c r="E37" s="28"/>
      <c r="F37" s="79">
        <v>4893</v>
      </c>
      <c r="G37" s="80">
        <v>4482</v>
      </c>
      <c r="H37" s="81">
        <v>5409</v>
      </c>
      <c r="I37" s="81">
        <v>5324</v>
      </c>
      <c r="J37" s="81">
        <v>6182</v>
      </c>
      <c r="K37" s="81">
        <v>5409</v>
      </c>
      <c r="L37" s="81">
        <v>7557</v>
      </c>
      <c r="M37" s="81">
        <v>7906</v>
      </c>
      <c r="N37" s="81">
        <v>7819</v>
      </c>
      <c r="O37" s="81">
        <v>7634</v>
      </c>
      <c r="P37" s="81">
        <v>7565</v>
      </c>
      <c r="Q37" s="81">
        <v>7841</v>
      </c>
    </row>
    <row r="38" spans="2:17" x14ac:dyDescent="0.3">
      <c r="B38" s="157" t="s">
        <v>19</v>
      </c>
      <c r="C38" s="14" t="s">
        <v>11</v>
      </c>
      <c r="D38" s="82">
        <v>345</v>
      </c>
      <c r="E38" s="83">
        <v>326</v>
      </c>
      <c r="F38" s="83">
        <v>328</v>
      </c>
      <c r="G38" s="86">
        <v>334</v>
      </c>
      <c r="H38" s="87">
        <v>381</v>
      </c>
      <c r="I38" s="87">
        <v>456</v>
      </c>
      <c r="J38" s="87">
        <v>424</v>
      </c>
      <c r="K38" s="87">
        <v>532</v>
      </c>
      <c r="L38" s="87">
        <v>616</v>
      </c>
      <c r="M38" s="87">
        <v>672</v>
      </c>
      <c r="N38" s="87">
        <v>677</v>
      </c>
      <c r="O38" s="87">
        <v>710</v>
      </c>
      <c r="P38" s="87">
        <v>697</v>
      </c>
      <c r="Q38" s="87">
        <v>801</v>
      </c>
    </row>
    <row r="39" spans="2:17" x14ac:dyDescent="0.3">
      <c r="B39" s="157"/>
      <c r="C39" s="15" t="s">
        <v>10</v>
      </c>
      <c r="D39" s="67">
        <v>3948</v>
      </c>
      <c r="E39" s="68">
        <v>4077</v>
      </c>
      <c r="F39" s="68">
        <v>3441</v>
      </c>
      <c r="G39" s="78">
        <v>3482</v>
      </c>
      <c r="H39" s="69">
        <v>5007</v>
      </c>
      <c r="I39" s="69">
        <v>5329</v>
      </c>
      <c r="J39" s="69">
        <v>4759</v>
      </c>
      <c r="K39" s="69">
        <v>5007</v>
      </c>
      <c r="L39" s="69">
        <v>6471</v>
      </c>
      <c r="M39" s="69">
        <v>9213</v>
      </c>
      <c r="N39" s="69">
        <v>9620</v>
      </c>
      <c r="O39" s="69">
        <v>10149</v>
      </c>
      <c r="P39" s="69">
        <v>10172</v>
      </c>
      <c r="Q39" s="69">
        <v>11192</v>
      </c>
    </row>
    <row r="40" spans="2:17" x14ac:dyDescent="0.3">
      <c r="B40" s="157"/>
      <c r="C40" s="15" t="s">
        <v>9</v>
      </c>
      <c r="D40" s="67">
        <v>0</v>
      </c>
      <c r="E40" s="68">
        <v>0</v>
      </c>
      <c r="F40" s="68">
        <v>0</v>
      </c>
      <c r="G40" s="78">
        <v>0</v>
      </c>
      <c r="H40" s="69">
        <v>0</v>
      </c>
      <c r="I40" s="69">
        <v>0</v>
      </c>
      <c r="J40" s="69">
        <v>0</v>
      </c>
      <c r="K40" s="69">
        <v>0</v>
      </c>
      <c r="L40" s="69">
        <v>448</v>
      </c>
      <c r="M40" s="69">
        <v>746</v>
      </c>
      <c r="N40" s="69">
        <v>937</v>
      </c>
      <c r="O40" s="69">
        <v>927</v>
      </c>
      <c r="P40" s="69">
        <v>912</v>
      </c>
      <c r="Q40" s="69">
        <v>1001</v>
      </c>
    </row>
    <row r="41" spans="2:17" x14ac:dyDescent="0.3">
      <c r="B41" s="157"/>
      <c r="C41" s="21" t="s">
        <v>12</v>
      </c>
      <c r="D41" s="25"/>
      <c r="E41" s="26"/>
      <c r="F41" s="90">
        <v>3441</v>
      </c>
      <c r="G41" s="72">
        <v>3482</v>
      </c>
      <c r="H41" s="91">
        <v>5007</v>
      </c>
      <c r="I41" s="91">
        <v>5329</v>
      </c>
      <c r="J41" s="91">
        <v>4759</v>
      </c>
      <c r="K41" s="91">
        <v>5007</v>
      </c>
      <c r="L41" s="91">
        <v>6697</v>
      </c>
      <c r="M41" s="91">
        <v>9591</v>
      </c>
      <c r="N41" s="91">
        <v>10099</v>
      </c>
      <c r="O41" s="91">
        <v>10623</v>
      </c>
      <c r="P41" s="91">
        <v>9708</v>
      </c>
      <c r="Q41" s="91">
        <v>10681</v>
      </c>
    </row>
    <row r="42" spans="2:17" x14ac:dyDescent="0.3">
      <c r="B42" s="154" t="s">
        <v>1</v>
      </c>
      <c r="C42" s="18" t="s">
        <v>11</v>
      </c>
      <c r="D42" s="31">
        <f t="shared" ref="D42:H43" si="0">D6+D10+D14+D22+D30+D34+D38</f>
        <v>24275</v>
      </c>
      <c r="E42" s="31">
        <f t="shared" si="0"/>
        <v>25576</v>
      </c>
      <c r="F42" s="31">
        <f t="shared" si="0"/>
        <v>28002</v>
      </c>
      <c r="G42" s="31">
        <f t="shared" si="0"/>
        <v>30674</v>
      </c>
      <c r="H42" s="31">
        <f t="shared" si="0"/>
        <v>33793</v>
      </c>
      <c r="I42" s="31">
        <f t="shared" ref="I42:L42" si="1">I6+I10+I14+I22+I30+I34+I38</f>
        <v>38653</v>
      </c>
      <c r="J42" s="31">
        <f t="shared" si="1"/>
        <v>39851</v>
      </c>
      <c r="K42" s="31">
        <f t="shared" si="1"/>
        <v>42268</v>
      </c>
      <c r="L42" s="31">
        <f t="shared" si="1"/>
        <v>44084</v>
      </c>
      <c r="M42" s="112">
        <f t="shared" ref="M42" si="2">M6+M10+M14+M22+M30+M34+M38</f>
        <v>43975</v>
      </c>
      <c r="N42" s="112">
        <f>N6+N10+N14+N22+N30+N34+N38</f>
        <v>43926</v>
      </c>
      <c r="O42" s="112">
        <f>O6+O10+O14+O22+O30+O34+O38</f>
        <v>42865</v>
      </c>
      <c r="P42" s="112">
        <f>P6+P10+P14+P22+P30+P34+P38</f>
        <v>42099</v>
      </c>
      <c r="Q42" s="112">
        <f>Q6+Q10+Q14+Q22+Q30+Q34+Q38+Q18+Q26</f>
        <v>44005</v>
      </c>
    </row>
    <row r="43" spans="2:17" x14ac:dyDescent="0.3">
      <c r="B43" s="154"/>
      <c r="C43" s="18" t="s">
        <v>10</v>
      </c>
      <c r="D43" s="19">
        <f t="shared" si="0"/>
        <v>371135</v>
      </c>
      <c r="E43" s="19">
        <f t="shared" si="0"/>
        <v>403862</v>
      </c>
      <c r="F43" s="31">
        <f t="shared" si="0"/>
        <v>446931</v>
      </c>
      <c r="G43" s="31">
        <f t="shared" si="0"/>
        <v>503472</v>
      </c>
      <c r="H43" s="31">
        <f t="shared" si="0"/>
        <v>603473</v>
      </c>
      <c r="I43" s="31">
        <f t="shared" ref="I43:L43" si="3">I7+I11+I15+I23+I31+I35+I39</f>
        <v>694472</v>
      </c>
      <c r="J43" s="31">
        <f t="shared" si="3"/>
        <v>709283</v>
      </c>
      <c r="K43" s="31">
        <f t="shared" si="3"/>
        <v>603473</v>
      </c>
      <c r="L43" s="31">
        <f t="shared" si="3"/>
        <v>746944</v>
      </c>
      <c r="M43" s="112">
        <f t="shared" ref="M43:N43" si="4">M7+M11+M15+M23+M31+M35+M39</f>
        <v>738923</v>
      </c>
      <c r="N43" s="112">
        <f t="shared" si="4"/>
        <v>721867</v>
      </c>
      <c r="O43" s="112">
        <f t="shared" ref="O43:P43" si="5">O7+O11+O15+O23+O31+O35+O39</f>
        <v>691323</v>
      </c>
      <c r="P43" s="112">
        <f t="shared" si="5"/>
        <v>677667</v>
      </c>
      <c r="Q43" s="112">
        <f>Q7+Q11+Q15+Q23+Q31+Q35+Q39+Q27</f>
        <v>757732</v>
      </c>
    </row>
    <row r="44" spans="2:17" x14ac:dyDescent="0.3">
      <c r="B44" s="154"/>
      <c r="C44" s="18" t="s">
        <v>9</v>
      </c>
      <c r="D44" s="19">
        <f>D12+D16+D24+D32+D36+D40+D8</f>
        <v>18688</v>
      </c>
      <c r="E44" s="19">
        <f>E12+E16+E24+E32+E36+E40+E8</f>
        <v>19404</v>
      </c>
      <c r="F44" s="31">
        <f t="shared" ref="F44:H45" si="6">F8+F12+F16+F24+F32+F36+F40</f>
        <v>22119</v>
      </c>
      <c r="G44" s="31">
        <f t="shared" si="6"/>
        <v>22171</v>
      </c>
      <c r="H44" s="31">
        <f t="shared" si="6"/>
        <v>28659</v>
      </c>
      <c r="I44" s="31">
        <f t="shared" ref="I44:L44" si="7">I8+I12+I16+I24+I32+I36+I40</f>
        <v>29134</v>
      </c>
      <c r="J44" s="31">
        <f t="shared" si="7"/>
        <v>24384</v>
      </c>
      <c r="K44" s="31">
        <f t="shared" si="7"/>
        <v>28659</v>
      </c>
      <c r="L44" s="31">
        <f t="shared" si="7"/>
        <v>26091</v>
      </c>
      <c r="M44" s="112">
        <f t="shared" ref="M44:N44" si="8">M8+M12+M16+M24+M32+M36+M40</f>
        <v>24819</v>
      </c>
      <c r="N44" s="112">
        <f t="shared" si="8"/>
        <v>23773</v>
      </c>
      <c r="O44" s="112">
        <f t="shared" ref="O44:P44" si="9">O8+O12+O16+O24+O32+O36+O40</f>
        <v>21434</v>
      </c>
      <c r="P44" s="112">
        <f t="shared" si="9"/>
        <v>18257</v>
      </c>
      <c r="Q44" s="112">
        <f>Q8+Q12+Q16+Q24+Q32+Q36+Q40+Q20+Q28</f>
        <v>20155</v>
      </c>
    </row>
    <row r="45" spans="2:17" x14ac:dyDescent="0.3">
      <c r="B45" s="155"/>
      <c r="C45" s="20" t="s">
        <v>12</v>
      </c>
      <c r="D45" s="23">
        <f>D9+D13+D17+D25+D33+D37+D41</f>
        <v>0</v>
      </c>
      <c r="E45" s="23">
        <f>E9+E13+E17+E25+E33+E37+E41</f>
        <v>0</v>
      </c>
      <c r="F45" s="31">
        <f t="shared" si="6"/>
        <v>459046</v>
      </c>
      <c r="G45" s="31">
        <f t="shared" si="6"/>
        <v>515652</v>
      </c>
      <c r="H45" s="31">
        <f t="shared" si="6"/>
        <v>619164</v>
      </c>
      <c r="I45" s="31">
        <f t="shared" ref="I45:L45" si="10">I9+I13+I17+I25+I33+I37+I41</f>
        <v>678467</v>
      </c>
      <c r="J45" s="31">
        <f t="shared" si="10"/>
        <v>722780</v>
      </c>
      <c r="K45" s="31">
        <f t="shared" si="10"/>
        <v>619164</v>
      </c>
      <c r="L45" s="31">
        <f t="shared" si="10"/>
        <v>761340</v>
      </c>
      <c r="M45" s="112">
        <f t="shared" ref="M45:N45" si="11">M9+M13+M17+M25+M33+M37+M41</f>
        <v>752453</v>
      </c>
      <c r="N45" s="112">
        <f t="shared" si="11"/>
        <v>734841</v>
      </c>
      <c r="O45" s="112">
        <f>O9+O13+O17+O25+O33+O37+O41</f>
        <v>703080</v>
      </c>
      <c r="P45" s="112">
        <f t="shared" ref="P45" si="12">P9+P13+P17+P25+P33+P37+P41</f>
        <v>667685</v>
      </c>
      <c r="Q45" s="112">
        <f>Q9+Q13+Q17+Q25+Q33+Q37+Q41+Q21+Q29</f>
        <v>753124</v>
      </c>
    </row>
    <row r="46" spans="2:17" x14ac:dyDescent="0.3">
      <c r="F46" s="8"/>
    </row>
    <row r="48" spans="2:17" x14ac:dyDescent="0.3">
      <c r="I48" s="6"/>
      <c r="J48" s="6"/>
      <c r="K48" s="6"/>
      <c r="L48" s="6"/>
      <c r="M48" s="6"/>
    </row>
    <row r="49" spans="2:13" x14ac:dyDescent="0.3">
      <c r="B49" s="110" t="s">
        <v>28</v>
      </c>
      <c r="C49" s="8"/>
      <c r="I49" s="6"/>
      <c r="J49" s="6"/>
      <c r="K49" s="122"/>
      <c r="L49" s="122"/>
      <c r="M49" s="6"/>
    </row>
    <row r="50" spans="2:13" x14ac:dyDescent="0.3">
      <c r="B50" s="110" t="s">
        <v>45</v>
      </c>
      <c r="C50" s="8"/>
      <c r="I50" s="6"/>
      <c r="J50" s="6"/>
      <c r="K50" s="120"/>
      <c r="L50" s="121"/>
      <c r="M50" s="6"/>
    </row>
    <row r="51" spans="2:13" x14ac:dyDescent="0.3">
      <c r="I51" s="6"/>
      <c r="J51" s="6"/>
      <c r="K51" s="120"/>
      <c r="L51" s="121"/>
      <c r="M51" s="6"/>
    </row>
    <row r="52" spans="2:13" x14ac:dyDescent="0.3">
      <c r="I52" s="6"/>
      <c r="J52" s="6"/>
      <c r="K52" s="120"/>
      <c r="L52" s="121"/>
      <c r="M52" s="6"/>
    </row>
    <row r="53" spans="2:13" x14ac:dyDescent="0.3">
      <c r="I53" s="6"/>
      <c r="J53" s="6"/>
      <c r="K53" s="120"/>
      <c r="L53" s="121"/>
      <c r="M53" s="6"/>
    </row>
    <row r="54" spans="2:13" x14ac:dyDescent="0.3">
      <c r="I54" s="6"/>
      <c r="J54" s="6"/>
      <c r="K54" s="120"/>
      <c r="L54" s="121"/>
      <c r="M54" s="6"/>
    </row>
    <row r="55" spans="2:13" x14ac:dyDescent="0.3">
      <c r="I55" s="6"/>
      <c r="J55" s="6"/>
      <c r="K55" s="120"/>
      <c r="L55" s="121"/>
      <c r="M55" s="6"/>
    </row>
    <row r="56" spans="2:13" x14ac:dyDescent="0.3">
      <c r="I56" s="6"/>
      <c r="J56" s="6"/>
      <c r="K56" s="120"/>
      <c r="L56" s="121"/>
      <c r="M56" s="6"/>
    </row>
    <row r="57" spans="2:13" x14ac:dyDescent="0.3">
      <c r="I57" s="6"/>
      <c r="J57" s="6"/>
      <c r="K57" s="6"/>
      <c r="L57" s="6"/>
      <c r="M57" s="6"/>
    </row>
    <row r="58" spans="2:13" x14ac:dyDescent="0.3">
      <c r="I58" s="6"/>
      <c r="J58" s="6"/>
      <c r="K58" s="6"/>
      <c r="L58" s="6"/>
      <c r="M58" s="6"/>
    </row>
    <row r="59" spans="2:13" x14ac:dyDescent="0.3">
      <c r="I59" s="6"/>
      <c r="J59" s="6"/>
      <c r="K59" s="6"/>
      <c r="L59" s="6"/>
      <c r="M59" s="6"/>
    </row>
    <row r="60" spans="2:13" x14ac:dyDescent="0.3">
      <c r="I60" s="6"/>
      <c r="J60" s="6"/>
      <c r="K60" s="6"/>
      <c r="L60" s="6"/>
      <c r="M60" s="6"/>
    </row>
    <row r="61" spans="2:13" x14ac:dyDescent="0.3">
      <c r="I61" s="6"/>
      <c r="J61" s="6"/>
      <c r="K61" s="6"/>
      <c r="L61" s="6"/>
      <c r="M61" s="6"/>
    </row>
  </sheetData>
  <mergeCells count="13">
    <mergeCell ref="D4:Q4"/>
    <mergeCell ref="B18:B21"/>
    <mergeCell ref="B26:B29"/>
    <mergeCell ref="B42:B45"/>
    <mergeCell ref="B22:B25"/>
    <mergeCell ref="B30:B33"/>
    <mergeCell ref="B4:B5"/>
    <mergeCell ref="C4:C5"/>
    <mergeCell ref="B34:B37"/>
    <mergeCell ref="B38:B41"/>
    <mergeCell ref="B6:B9"/>
    <mergeCell ref="B10:B13"/>
    <mergeCell ref="B14:B17"/>
  </mergeCells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showGridLines="0" workbookViewId="0">
      <selection activeCell="B39" sqref="B39"/>
    </sheetView>
  </sheetViews>
  <sheetFormatPr defaultRowHeight="14.4" x14ac:dyDescent="0.3"/>
  <cols>
    <col min="1" max="1" width="3" style="8" bestFit="1" customWidth="1"/>
    <col min="2" max="2" width="30.6640625" customWidth="1"/>
    <col min="3" max="4" width="5.5546875" bestFit="1" customWidth="1"/>
    <col min="5" max="5" width="5.5546875" style="8" bestFit="1" customWidth="1"/>
    <col min="6" max="6" width="5.5546875" style="6" bestFit="1" customWidth="1"/>
    <col min="7" max="13" width="6.5546875" style="6" bestFit="1" customWidth="1"/>
    <col min="14" max="16" width="6.5546875" style="6" customWidth="1"/>
    <col min="17" max="17" width="11.33203125" style="6" customWidth="1"/>
    <col min="18" max="18" width="15" style="6" bestFit="1" customWidth="1"/>
    <col min="19" max="19" width="18.44140625" bestFit="1" customWidth="1"/>
    <col min="20" max="20" width="8.88671875" style="8" bestFit="1" customWidth="1"/>
    <col min="21" max="21" width="8.88671875" bestFit="1" customWidth="1"/>
    <col min="22" max="22" width="8.44140625" bestFit="1" customWidth="1"/>
  </cols>
  <sheetData>
    <row r="1" spans="1:32" s="8" customFormat="1" x14ac:dyDescent="0.3"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32" ht="15.6" x14ac:dyDescent="0.3">
      <c r="B2" s="10" t="s">
        <v>15</v>
      </c>
      <c r="R2" s="10" t="s">
        <v>17</v>
      </c>
    </row>
    <row r="4" spans="1:32" x14ac:dyDescent="0.3">
      <c r="B4" s="160" t="s">
        <v>0</v>
      </c>
      <c r="C4" s="161" t="s">
        <v>16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5"/>
      <c r="R4" s="7"/>
      <c r="S4" s="22" t="s">
        <v>11</v>
      </c>
      <c r="T4" s="22" t="s">
        <v>10</v>
      </c>
      <c r="U4" s="22" t="s">
        <v>9</v>
      </c>
      <c r="V4" s="99" t="s">
        <v>12</v>
      </c>
      <c r="W4" s="6"/>
    </row>
    <row r="5" spans="1:32" x14ac:dyDescent="0.3">
      <c r="B5" s="160"/>
      <c r="C5" s="36">
        <v>2011</v>
      </c>
      <c r="D5" s="36">
        <v>2012</v>
      </c>
      <c r="E5" s="39">
        <v>2013</v>
      </c>
      <c r="F5" s="39">
        <v>2014</v>
      </c>
      <c r="G5" s="39">
        <v>2015</v>
      </c>
      <c r="H5" s="39">
        <v>2016</v>
      </c>
      <c r="I5" s="39">
        <v>2017</v>
      </c>
      <c r="J5" s="39">
        <v>2018</v>
      </c>
      <c r="K5" s="39">
        <v>2019</v>
      </c>
      <c r="L5" s="39">
        <v>2020</v>
      </c>
      <c r="M5" s="39">
        <v>2021</v>
      </c>
      <c r="N5" s="39">
        <v>2022</v>
      </c>
      <c r="O5" s="39">
        <v>2023</v>
      </c>
      <c r="P5" s="39">
        <v>2024</v>
      </c>
      <c r="Q5" s="7"/>
      <c r="R5" s="50">
        <v>2011</v>
      </c>
      <c r="S5" s="29">
        <v>24275</v>
      </c>
      <c r="T5" s="30">
        <v>371135</v>
      </c>
      <c r="U5" s="30">
        <v>18688</v>
      </c>
      <c r="V5" s="100"/>
    </row>
    <row r="6" spans="1:32" x14ac:dyDescent="0.3">
      <c r="A6" s="8" t="s">
        <v>34</v>
      </c>
      <c r="B6" s="2" t="s">
        <v>2</v>
      </c>
      <c r="C6" s="37">
        <v>2439</v>
      </c>
      <c r="D6" s="38">
        <v>2656</v>
      </c>
      <c r="E6" s="58">
        <v>2701</v>
      </c>
      <c r="F6" s="59">
        <v>3413</v>
      </c>
      <c r="G6" s="60">
        <v>3634</v>
      </c>
      <c r="H6" s="60">
        <v>4003</v>
      </c>
      <c r="I6" s="60">
        <v>3720</v>
      </c>
      <c r="J6" s="60">
        <v>3781</v>
      </c>
      <c r="K6" s="60">
        <v>3941</v>
      </c>
      <c r="L6" s="60">
        <v>3932</v>
      </c>
      <c r="M6" s="60">
        <v>3996</v>
      </c>
      <c r="N6" s="60">
        <v>3883</v>
      </c>
      <c r="O6" s="60">
        <v>3788</v>
      </c>
      <c r="P6" s="60">
        <v>4178</v>
      </c>
      <c r="Q6" s="40"/>
      <c r="R6" s="51">
        <v>2012</v>
      </c>
      <c r="S6" s="30">
        <v>25576</v>
      </c>
      <c r="T6" s="30">
        <v>403862</v>
      </c>
      <c r="U6" s="30">
        <v>19404</v>
      </c>
      <c r="V6" s="100"/>
    </row>
    <row r="7" spans="1:32" x14ac:dyDescent="0.3">
      <c r="A7" s="8" t="s">
        <v>36</v>
      </c>
      <c r="B7" s="3" t="s">
        <v>3</v>
      </c>
      <c r="C7" s="34">
        <v>2586</v>
      </c>
      <c r="D7" s="35">
        <v>2827</v>
      </c>
      <c r="E7" s="61">
        <v>2869</v>
      </c>
      <c r="F7" s="62">
        <v>3360</v>
      </c>
      <c r="G7" s="63">
        <v>842</v>
      </c>
      <c r="H7" s="63">
        <v>4559</v>
      </c>
      <c r="I7" s="63">
        <v>4570</v>
      </c>
      <c r="J7" s="63">
        <v>4676</v>
      </c>
      <c r="K7" s="63">
        <v>4970</v>
      </c>
      <c r="L7" s="63">
        <v>4777</v>
      </c>
      <c r="M7" s="63">
        <v>4820</v>
      </c>
      <c r="N7" s="63">
        <v>4658</v>
      </c>
      <c r="O7" s="63">
        <v>4460</v>
      </c>
      <c r="P7" s="63">
        <v>3987</v>
      </c>
      <c r="Q7" s="40"/>
      <c r="R7" s="51">
        <v>2013</v>
      </c>
      <c r="S7" s="32">
        <v>28002</v>
      </c>
      <c r="T7" s="32">
        <v>446931</v>
      </c>
      <c r="U7" s="32">
        <v>22119</v>
      </c>
      <c r="V7" s="33">
        <v>459046</v>
      </c>
      <c r="Y7" s="118"/>
      <c r="Z7" s="6"/>
    </row>
    <row r="8" spans="1:32" x14ac:dyDescent="0.3">
      <c r="A8" s="8" t="s">
        <v>37</v>
      </c>
      <c r="B8" s="3" t="s">
        <v>7</v>
      </c>
      <c r="C8" s="34">
        <v>181</v>
      </c>
      <c r="D8" s="35">
        <v>203</v>
      </c>
      <c r="E8" s="61">
        <v>184</v>
      </c>
      <c r="F8" s="62">
        <v>213</v>
      </c>
      <c r="G8" s="63">
        <v>4013</v>
      </c>
      <c r="H8" s="63">
        <v>277</v>
      </c>
      <c r="I8" s="63">
        <v>302</v>
      </c>
      <c r="J8" s="63">
        <v>324</v>
      </c>
      <c r="K8" s="63">
        <v>348</v>
      </c>
      <c r="L8" s="63">
        <v>317</v>
      </c>
      <c r="M8" s="63">
        <v>341</v>
      </c>
      <c r="N8" s="63">
        <v>316</v>
      </c>
      <c r="O8" s="63">
        <v>289</v>
      </c>
      <c r="P8" s="63">
        <v>182</v>
      </c>
      <c r="Q8" s="40"/>
      <c r="R8" s="51">
        <v>2014</v>
      </c>
      <c r="S8" s="32">
        <v>30674</v>
      </c>
      <c r="T8" s="32">
        <v>503472</v>
      </c>
      <c r="U8" s="32">
        <v>22171</v>
      </c>
      <c r="V8" s="33">
        <v>515652</v>
      </c>
      <c r="Y8" s="123"/>
      <c r="Z8" s="6"/>
    </row>
    <row r="9" spans="1:32" s="8" customFormat="1" x14ac:dyDescent="0.3">
      <c r="A9" s="8" t="s">
        <v>38</v>
      </c>
      <c r="B9" s="3" t="s">
        <v>43</v>
      </c>
      <c r="C9" s="143"/>
      <c r="D9" s="144"/>
      <c r="E9" s="145"/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63">
        <v>126</v>
      </c>
      <c r="Q9" s="40"/>
      <c r="R9" s="52">
        <v>2015</v>
      </c>
      <c r="S9" s="55">
        <v>33793</v>
      </c>
      <c r="T9" s="56">
        <v>603473</v>
      </c>
      <c r="U9" s="56">
        <v>28659</v>
      </c>
      <c r="V9" s="57">
        <v>619164</v>
      </c>
      <c r="Y9" s="123"/>
      <c r="Z9" s="6"/>
    </row>
    <row r="10" spans="1:32" x14ac:dyDescent="0.3">
      <c r="A10" s="8" t="s">
        <v>39</v>
      </c>
      <c r="B10" s="3" t="s">
        <v>4</v>
      </c>
      <c r="C10" s="34">
        <v>979</v>
      </c>
      <c r="D10" s="35">
        <v>1059</v>
      </c>
      <c r="E10" s="61">
        <v>1082</v>
      </c>
      <c r="F10" s="62">
        <v>1170</v>
      </c>
      <c r="G10" s="63">
        <v>224</v>
      </c>
      <c r="H10" s="63">
        <v>1540</v>
      </c>
      <c r="I10" s="63">
        <v>1569</v>
      </c>
      <c r="J10" s="63">
        <v>1669</v>
      </c>
      <c r="K10" s="63">
        <v>1669</v>
      </c>
      <c r="L10" s="63">
        <v>1688</v>
      </c>
      <c r="M10" s="63">
        <v>1686</v>
      </c>
      <c r="N10" s="63">
        <v>1618</v>
      </c>
      <c r="O10" s="63">
        <v>1537</v>
      </c>
      <c r="P10" s="63">
        <v>1358</v>
      </c>
      <c r="Q10" s="40"/>
      <c r="R10" s="52">
        <v>2016</v>
      </c>
      <c r="S10" s="55">
        <v>38653</v>
      </c>
      <c r="T10" s="56">
        <v>694472</v>
      </c>
      <c r="U10" s="56">
        <v>29134</v>
      </c>
      <c r="V10" s="57">
        <v>678467</v>
      </c>
      <c r="Y10" s="123"/>
      <c r="Z10" s="6"/>
    </row>
    <row r="11" spans="1:32" s="8" customFormat="1" x14ac:dyDescent="0.3">
      <c r="A11" s="8" t="s">
        <v>40</v>
      </c>
      <c r="B11" s="3" t="s">
        <v>44</v>
      </c>
      <c r="C11" s="143"/>
      <c r="D11" s="144"/>
      <c r="E11" s="145"/>
      <c r="F11" s="146"/>
      <c r="G11" s="147"/>
      <c r="H11" s="147"/>
      <c r="I11" s="147"/>
      <c r="J11" s="147"/>
      <c r="K11" s="147"/>
      <c r="L11" s="147"/>
      <c r="M11" s="147"/>
      <c r="N11" s="147"/>
      <c r="O11" s="147"/>
      <c r="P11" s="63">
        <v>1080</v>
      </c>
      <c r="Q11" s="40"/>
      <c r="R11" s="52">
        <v>2017</v>
      </c>
      <c r="S11" s="55">
        <v>39851</v>
      </c>
      <c r="T11" s="56">
        <v>709283</v>
      </c>
      <c r="U11" s="56">
        <v>24384</v>
      </c>
      <c r="V11" s="57">
        <v>722780</v>
      </c>
      <c r="X11" s="6"/>
      <c r="Y11" s="123"/>
      <c r="Z11" s="6"/>
    </row>
    <row r="12" spans="1:32" x14ac:dyDescent="0.3">
      <c r="A12" s="8" t="s">
        <v>35</v>
      </c>
      <c r="B12" s="3" t="s">
        <v>5</v>
      </c>
      <c r="C12" s="34">
        <v>700</v>
      </c>
      <c r="D12" s="35">
        <v>783</v>
      </c>
      <c r="E12" s="61">
        <v>727</v>
      </c>
      <c r="F12" s="62">
        <v>806</v>
      </c>
      <c r="G12" s="63">
        <v>1357</v>
      </c>
      <c r="H12" s="63">
        <v>838</v>
      </c>
      <c r="I12" s="63">
        <v>800</v>
      </c>
      <c r="J12" s="63">
        <v>747</v>
      </c>
      <c r="K12" s="63">
        <v>765</v>
      </c>
      <c r="L12" s="63">
        <v>706</v>
      </c>
      <c r="M12" s="63">
        <v>711</v>
      </c>
      <c r="N12" s="63">
        <v>656</v>
      </c>
      <c r="O12" s="63">
        <v>640</v>
      </c>
      <c r="P12" s="63">
        <v>643</v>
      </c>
      <c r="Q12" s="40"/>
      <c r="R12" s="52">
        <v>2018</v>
      </c>
      <c r="S12" s="55">
        <v>42268</v>
      </c>
      <c r="T12" s="56">
        <v>603473</v>
      </c>
      <c r="U12" s="56">
        <v>28659</v>
      </c>
      <c r="V12" s="57">
        <v>619164</v>
      </c>
      <c r="X12" s="119"/>
      <c r="Y12" s="123"/>
      <c r="Z12" s="6"/>
    </row>
    <row r="13" spans="1:32" x14ac:dyDescent="0.3">
      <c r="A13" s="8" t="s">
        <v>41</v>
      </c>
      <c r="B13" s="3" t="s">
        <v>6</v>
      </c>
      <c r="C13" s="34">
        <v>304</v>
      </c>
      <c r="D13" s="35">
        <v>333</v>
      </c>
      <c r="E13" s="61">
        <v>322</v>
      </c>
      <c r="F13" s="62">
        <v>291</v>
      </c>
      <c r="G13" s="63">
        <v>343</v>
      </c>
      <c r="H13" s="63">
        <v>337</v>
      </c>
      <c r="I13" s="63">
        <v>377</v>
      </c>
      <c r="J13" s="63">
        <v>443</v>
      </c>
      <c r="K13" s="63">
        <v>425</v>
      </c>
      <c r="L13" s="63">
        <v>437</v>
      </c>
      <c r="M13" s="63">
        <v>428</v>
      </c>
      <c r="N13" s="63">
        <v>404</v>
      </c>
      <c r="O13" s="63">
        <v>426</v>
      </c>
      <c r="P13" s="63">
        <v>436</v>
      </c>
      <c r="Q13" s="40"/>
      <c r="R13" s="52">
        <v>2019</v>
      </c>
      <c r="S13" s="55">
        <v>44084</v>
      </c>
      <c r="T13" s="56">
        <v>746944</v>
      </c>
      <c r="U13" s="56">
        <v>26091</v>
      </c>
      <c r="V13" s="57">
        <v>761340</v>
      </c>
      <c r="X13" s="119"/>
      <c r="Y13" s="119"/>
      <c r="Z13" s="6"/>
    </row>
    <row r="14" spans="1:32" x14ac:dyDescent="0.3">
      <c r="A14" s="8" t="s">
        <v>42</v>
      </c>
      <c r="B14" s="3" t="s">
        <v>19</v>
      </c>
      <c r="C14" s="34">
        <v>168</v>
      </c>
      <c r="D14" s="35">
        <v>154</v>
      </c>
      <c r="E14" s="61">
        <v>150</v>
      </c>
      <c r="F14" s="62">
        <v>146</v>
      </c>
      <c r="G14" s="63">
        <v>185</v>
      </c>
      <c r="H14" s="63">
        <v>216</v>
      </c>
      <c r="I14" s="63">
        <v>169</v>
      </c>
      <c r="J14" s="63">
        <v>215</v>
      </c>
      <c r="K14" s="63">
        <v>264</v>
      </c>
      <c r="L14" s="63">
        <v>293</v>
      </c>
      <c r="M14" s="63">
        <v>306</v>
      </c>
      <c r="N14" s="63">
        <v>319</v>
      </c>
      <c r="O14" s="63">
        <v>331</v>
      </c>
      <c r="P14" s="63">
        <v>373</v>
      </c>
      <c r="Q14" s="40"/>
      <c r="R14" s="52">
        <v>2020</v>
      </c>
      <c r="S14" s="55">
        <v>43975</v>
      </c>
      <c r="T14" s="56">
        <v>738923</v>
      </c>
      <c r="U14" s="56">
        <v>24819</v>
      </c>
      <c r="V14" s="57">
        <v>752453</v>
      </c>
      <c r="W14" s="45"/>
      <c r="X14" s="119"/>
      <c r="Y14" s="46"/>
      <c r="Z14" s="45"/>
      <c r="AA14" s="45"/>
      <c r="AB14" s="46"/>
      <c r="AC14" s="45"/>
      <c r="AD14" s="45"/>
      <c r="AE14" s="45"/>
      <c r="AF14" s="46"/>
    </row>
    <row r="15" spans="1:32" x14ac:dyDescent="0.3">
      <c r="B15" s="1" t="s">
        <v>1</v>
      </c>
      <c r="C15" s="106">
        <f t="shared" ref="C15:I15" si="0">SUM(C6:C14)</f>
        <v>7357</v>
      </c>
      <c r="D15" s="106">
        <f t="shared" si="0"/>
        <v>8015</v>
      </c>
      <c r="E15" s="106">
        <f t="shared" si="0"/>
        <v>8035</v>
      </c>
      <c r="F15" s="106">
        <f t="shared" si="0"/>
        <v>9399</v>
      </c>
      <c r="G15" s="42">
        <f t="shared" si="0"/>
        <v>10598</v>
      </c>
      <c r="H15" s="106">
        <f t="shared" si="0"/>
        <v>11770</v>
      </c>
      <c r="I15" s="106">
        <f t="shared" si="0"/>
        <v>11507</v>
      </c>
      <c r="J15" s="106">
        <f>SUM(J6:J14)</f>
        <v>11855</v>
      </c>
      <c r="K15" s="106">
        <f t="shared" ref="K15:L15" si="1">SUM(K6:K14)</f>
        <v>12382</v>
      </c>
      <c r="L15" s="106">
        <f t="shared" si="1"/>
        <v>12150</v>
      </c>
      <c r="M15" s="106">
        <f>SUM(M6:M14)</f>
        <v>12288</v>
      </c>
      <c r="N15" s="106">
        <f>SUM(N6:N14)</f>
        <v>11854</v>
      </c>
      <c r="O15" s="106">
        <f>SUM(O6:O14)</f>
        <v>11471</v>
      </c>
      <c r="P15" s="106">
        <f>SUM(P6:P14)</f>
        <v>12363</v>
      </c>
      <c r="Q15" s="41"/>
      <c r="R15" s="52">
        <v>2021</v>
      </c>
      <c r="S15" s="55">
        <v>43926</v>
      </c>
      <c r="T15" s="56">
        <v>721867</v>
      </c>
      <c r="U15" s="56">
        <v>23773</v>
      </c>
      <c r="V15" s="57">
        <v>734841</v>
      </c>
      <c r="W15" s="44"/>
      <c r="X15" s="119"/>
      <c r="Y15" s="44"/>
      <c r="Z15" s="44"/>
      <c r="AA15" s="44"/>
      <c r="AB15" s="44"/>
      <c r="AC15" s="44"/>
      <c r="AD15" s="44"/>
      <c r="AE15" s="44"/>
      <c r="AF15" s="44"/>
    </row>
    <row r="16" spans="1:32" x14ac:dyDescent="0.3">
      <c r="G16" s="96"/>
      <c r="H16" s="96"/>
      <c r="I16" s="96"/>
      <c r="J16" s="96"/>
      <c r="K16" s="9"/>
      <c r="L16" s="9"/>
      <c r="M16" s="9"/>
      <c r="N16" s="9"/>
      <c r="O16" s="9"/>
      <c r="P16" s="9"/>
      <c r="Q16" s="9"/>
      <c r="R16" s="52">
        <v>2022</v>
      </c>
      <c r="S16" s="55">
        <v>42865</v>
      </c>
      <c r="T16" s="56">
        <v>691323</v>
      </c>
      <c r="U16" s="56">
        <v>21434</v>
      </c>
      <c r="V16" s="57">
        <v>703080</v>
      </c>
      <c r="X16" s="6"/>
      <c r="Y16" s="6"/>
    </row>
    <row r="17" spans="2:25" x14ac:dyDescent="0.3">
      <c r="F17" s="95"/>
      <c r="G17" s="95"/>
      <c r="H17" s="95"/>
      <c r="I17" s="95"/>
      <c r="J17" s="95"/>
      <c r="R17" s="52">
        <v>2023</v>
      </c>
      <c r="S17" s="55">
        <v>42099</v>
      </c>
      <c r="T17" s="56">
        <v>677667</v>
      </c>
      <c r="U17" s="56">
        <v>18257</v>
      </c>
      <c r="V17" s="57">
        <v>667685</v>
      </c>
      <c r="X17" s="6"/>
      <c r="Y17" s="6"/>
    </row>
    <row r="18" spans="2:25" s="8" customFormat="1" x14ac:dyDescent="0.3">
      <c r="B18" s="6"/>
      <c r="C18" s="6"/>
      <c r="D18" s="6"/>
      <c r="E18" s="6"/>
      <c r="F18" s="95"/>
      <c r="G18" s="95"/>
      <c r="H18" s="95"/>
      <c r="I18" s="95"/>
      <c r="J18" s="93"/>
      <c r="K18" s="116"/>
      <c r="L18" s="6"/>
      <c r="M18" s="6"/>
      <c r="N18" s="6"/>
      <c r="O18" s="6"/>
      <c r="P18" s="6"/>
      <c r="Q18" s="6"/>
      <c r="R18" s="52">
        <v>2024</v>
      </c>
      <c r="S18" s="55">
        <v>44005</v>
      </c>
      <c r="T18" s="56">
        <v>757732</v>
      </c>
      <c r="U18" s="56">
        <v>20155</v>
      </c>
      <c r="V18" s="57">
        <v>753124</v>
      </c>
      <c r="X18" s="6"/>
      <c r="Y18" s="6"/>
    </row>
    <row r="19" spans="2:25" s="8" customFormat="1" x14ac:dyDescent="0.3">
      <c r="B19" s="109"/>
      <c r="C19" s="109"/>
      <c r="D19" s="109"/>
      <c r="E19" s="6"/>
      <c r="F19" s="95"/>
      <c r="G19" s="109"/>
      <c r="H19" s="109"/>
      <c r="I19" s="95"/>
      <c r="J19" s="93"/>
      <c r="K19" s="116"/>
      <c r="L19" s="6"/>
      <c r="M19" s="6"/>
      <c r="N19" s="6"/>
      <c r="O19" s="6"/>
      <c r="P19" s="6"/>
      <c r="Q19" s="6"/>
      <c r="X19" s="6"/>
      <c r="Y19" s="6"/>
    </row>
    <row r="20" spans="2:25" s="8" customFormat="1" x14ac:dyDescent="0.3">
      <c r="B20" s="107"/>
      <c r="C20" s="108"/>
      <c r="D20" s="108"/>
      <c r="E20" s="6"/>
      <c r="F20" s="95"/>
      <c r="G20" s="107"/>
      <c r="H20" s="108"/>
      <c r="I20" s="6"/>
      <c r="J20" s="93"/>
      <c r="K20" s="116"/>
      <c r="L20" s="6"/>
      <c r="M20" s="6"/>
      <c r="N20" s="6"/>
      <c r="O20" s="6"/>
      <c r="P20" s="6"/>
      <c r="Q20" s="6"/>
      <c r="X20" s="6"/>
      <c r="Y20" s="6"/>
    </row>
    <row r="21" spans="2:25" x14ac:dyDescent="0.3">
      <c r="B21" s="107"/>
      <c r="C21" s="108"/>
      <c r="D21" s="108"/>
      <c r="E21" s="95"/>
      <c r="F21" s="113"/>
      <c r="G21" s="107"/>
      <c r="H21" s="108"/>
      <c r="J21" s="93"/>
      <c r="K21" s="116"/>
    </row>
    <row r="22" spans="2:25" x14ac:dyDescent="0.3">
      <c r="B22" s="107"/>
      <c r="C22" s="108"/>
      <c r="D22" s="108"/>
      <c r="E22" s="93"/>
      <c r="F22" s="115"/>
      <c r="G22" s="107"/>
      <c r="H22" s="108"/>
      <c r="J22" s="93"/>
      <c r="K22" s="116"/>
      <c r="L22" s="43"/>
      <c r="M22" s="43"/>
      <c r="N22" s="43"/>
      <c r="O22" s="43"/>
      <c r="P22" s="43"/>
    </row>
    <row r="23" spans="2:25" ht="15.6" x14ac:dyDescent="0.3">
      <c r="B23" s="107"/>
      <c r="C23" s="108"/>
      <c r="D23" s="108"/>
      <c r="E23" s="6"/>
      <c r="G23" s="107"/>
      <c r="H23" s="108"/>
      <c r="J23" s="93"/>
      <c r="K23" s="116"/>
      <c r="L23" s="95"/>
      <c r="M23" s="95"/>
      <c r="N23" s="95"/>
      <c r="O23" s="95"/>
      <c r="P23" s="95"/>
      <c r="R23" s="10" t="s">
        <v>18</v>
      </c>
    </row>
    <row r="24" spans="2:25" x14ac:dyDescent="0.3">
      <c r="B24" s="107"/>
      <c r="C24" s="108"/>
      <c r="D24" s="108"/>
      <c r="E24" s="6"/>
      <c r="G24" s="107"/>
      <c r="H24" s="108"/>
      <c r="J24" s="93"/>
      <c r="K24" s="116"/>
      <c r="L24" s="94"/>
      <c r="M24" s="94"/>
      <c r="N24" s="94"/>
      <c r="O24" s="94"/>
      <c r="P24" s="94"/>
    </row>
    <row r="25" spans="2:25" x14ac:dyDescent="0.3">
      <c r="B25" s="107"/>
      <c r="C25" s="108"/>
      <c r="D25" s="108"/>
      <c r="E25" s="6"/>
      <c r="G25" s="107"/>
      <c r="H25" s="108"/>
      <c r="J25" s="93"/>
      <c r="K25" s="116"/>
      <c r="L25" s="94"/>
      <c r="M25" s="94"/>
      <c r="N25" s="94"/>
      <c r="O25" s="94"/>
      <c r="P25" s="94"/>
      <c r="R25" s="97"/>
      <c r="S25" s="97"/>
      <c r="T25" s="97"/>
      <c r="U25" s="97"/>
      <c r="V25" s="97"/>
      <c r="W25" s="97"/>
    </row>
    <row r="26" spans="2:25" x14ac:dyDescent="0.3">
      <c r="B26" s="107"/>
      <c r="C26" s="108"/>
      <c r="D26" s="108"/>
      <c r="E26" s="6"/>
      <c r="G26" s="107"/>
      <c r="H26" s="108"/>
      <c r="J26" s="93"/>
      <c r="K26" s="116"/>
      <c r="L26" s="94"/>
      <c r="M26" s="94"/>
      <c r="N26" s="94"/>
      <c r="O26" s="94"/>
      <c r="P26" s="94"/>
      <c r="S26" s="24" t="s">
        <v>8</v>
      </c>
      <c r="T26" s="22" t="s">
        <v>11</v>
      </c>
      <c r="U26" s="22" t="s">
        <v>10</v>
      </c>
      <c r="V26" s="22" t="s">
        <v>9</v>
      </c>
      <c r="W26" s="98" t="s">
        <v>12</v>
      </c>
    </row>
    <row r="27" spans="2:25" s="8" customFormat="1" x14ac:dyDescent="0.3">
      <c r="B27" s="107"/>
      <c r="C27" s="108"/>
      <c r="D27" s="108"/>
      <c r="E27" s="6"/>
      <c r="F27" s="6"/>
      <c r="G27" s="107"/>
      <c r="H27" s="108"/>
      <c r="I27" s="6"/>
      <c r="J27" s="93"/>
      <c r="K27" s="116"/>
      <c r="L27" s="94"/>
      <c r="M27" s="94"/>
      <c r="N27" s="94"/>
      <c r="O27" s="94"/>
      <c r="P27" s="94"/>
      <c r="Q27" s="6"/>
      <c r="R27" s="103" t="s">
        <v>33</v>
      </c>
      <c r="S27" s="47">
        <f>((P15-O15)/O15)*100</f>
        <v>7.7761311132420889</v>
      </c>
      <c r="T27" s="48">
        <f>((S18-S17)/S17)*100</f>
        <v>4.5274234542388179</v>
      </c>
      <c r="U27" s="48">
        <f>((T18-T17)/T17)*100</f>
        <v>11.814799894343386</v>
      </c>
      <c r="V27" s="48">
        <f>((U18-U17)/U17)*100</f>
        <v>10.396012488360629</v>
      </c>
      <c r="W27" s="48">
        <f>((V18-V17)/V17)*100</f>
        <v>12.79630364618046</v>
      </c>
    </row>
    <row r="28" spans="2:25" s="8" customFormat="1" x14ac:dyDescent="0.3">
      <c r="B28" s="107"/>
      <c r="C28" s="108"/>
      <c r="D28" s="108"/>
      <c r="E28" s="6"/>
      <c r="F28" s="6"/>
      <c r="G28" s="107"/>
      <c r="H28" s="108"/>
      <c r="I28" s="6"/>
      <c r="J28" s="114"/>
      <c r="K28" s="94"/>
      <c r="L28" s="94"/>
      <c r="M28" s="94"/>
      <c r="N28" s="94"/>
      <c r="O28" s="94"/>
      <c r="P28" s="94"/>
      <c r="Q28" s="6"/>
      <c r="R28" s="103" t="s">
        <v>32</v>
      </c>
      <c r="S28" s="47">
        <f>((O15-N15)/N15)*100</f>
        <v>-3.2309768854395142</v>
      </c>
      <c r="T28" s="48">
        <f>((S18-S16)/S16)*100</f>
        <v>2.6595124227225009</v>
      </c>
      <c r="U28" s="48">
        <f>((T17-T16)/T16)*100</f>
        <v>-1.9753429294266212</v>
      </c>
      <c r="V28" s="48">
        <f>((U17-U16)/U16)*100</f>
        <v>-14.822245031258749</v>
      </c>
      <c r="W28" s="48">
        <f>((V17-V16)/V16)*100</f>
        <v>-5.0342777493315127</v>
      </c>
    </row>
    <row r="29" spans="2:25" s="8" customFormat="1" x14ac:dyDescent="0.3">
      <c r="B29" s="107"/>
      <c r="C29" s="108"/>
      <c r="D29" s="108"/>
      <c r="E29" s="6"/>
      <c r="F29" s="6"/>
      <c r="G29" s="117"/>
      <c r="H29" s="107"/>
      <c r="I29" s="108"/>
      <c r="J29" s="114"/>
      <c r="K29" s="94"/>
      <c r="L29" s="94"/>
      <c r="M29" s="94"/>
      <c r="N29" s="94"/>
      <c r="O29" s="94"/>
      <c r="P29" s="94"/>
      <c r="Q29" s="6"/>
      <c r="R29" s="103" t="s">
        <v>31</v>
      </c>
      <c r="S29" s="47">
        <f>((N15-M15)/M15)*100</f>
        <v>-3.5319010416666665</v>
      </c>
      <c r="T29" s="48">
        <f>((S16-S15)/S15)*100</f>
        <v>-2.4154259436324725</v>
      </c>
      <c r="U29" s="48">
        <f>((T16-T15)/T15)*100</f>
        <v>-4.2312503549822891</v>
      </c>
      <c r="V29" s="48">
        <f>((U16-U15)/U15)*100</f>
        <v>-9.8388928616497697</v>
      </c>
      <c r="W29" s="101">
        <f>((V16-V15)/V15)*100</f>
        <v>-4.3221594875626153</v>
      </c>
    </row>
    <row r="30" spans="2:25" x14ac:dyDescent="0.3">
      <c r="B30" s="107"/>
      <c r="C30" s="108"/>
      <c r="D30" s="108"/>
      <c r="E30" s="6"/>
      <c r="G30" s="117"/>
      <c r="H30" s="107"/>
      <c r="I30" s="108"/>
      <c r="J30" s="114"/>
      <c r="K30" s="94"/>
      <c r="L30" s="94"/>
      <c r="M30" s="94"/>
      <c r="N30" s="94"/>
      <c r="O30" s="94"/>
      <c r="P30" s="94"/>
      <c r="R30" s="103" t="s">
        <v>30</v>
      </c>
      <c r="S30" s="47">
        <f>((M15-L15)/L15)*100</f>
        <v>1.1358024691358024</v>
      </c>
      <c r="T30" s="48">
        <f>((S15-S14)/S14)*100</f>
        <v>-0.1114269471290506</v>
      </c>
      <c r="U30" s="48">
        <f>((T15-T14)/T14)*100</f>
        <v>-2.3082242669398569</v>
      </c>
      <c r="V30" s="48">
        <f>((U15-U14)/U14)*100</f>
        <v>-4.2145130746605428</v>
      </c>
      <c r="W30" s="101">
        <f>((V15-V14)/V14)*100</f>
        <v>-2.3406113072843087</v>
      </c>
    </row>
    <row r="31" spans="2:25" x14ac:dyDescent="0.3">
      <c r="B31" s="107"/>
      <c r="C31" s="108"/>
      <c r="D31" s="108"/>
      <c r="G31" s="117"/>
      <c r="H31" s="107"/>
      <c r="I31" s="108"/>
      <c r="J31" s="113"/>
      <c r="K31" s="94"/>
      <c r="L31" s="94"/>
      <c r="M31" s="94"/>
      <c r="N31" s="94"/>
      <c r="O31" s="94"/>
      <c r="P31" s="94"/>
      <c r="R31" s="103" t="s">
        <v>29</v>
      </c>
      <c r="S31" s="47">
        <f>((L15-K15)/K15)*100</f>
        <v>-1.8736876110482958</v>
      </c>
      <c r="T31" s="48">
        <f>((S14-S13)/S13)*100</f>
        <v>-0.24725523999637056</v>
      </c>
      <c r="U31" s="48">
        <f>((T14-T13)/T13)*100</f>
        <v>-1.0738422157484364</v>
      </c>
      <c r="V31" s="48">
        <f>((U14-U13)/U13)*100</f>
        <v>-4.8752443371277456</v>
      </c>
      <c r="W31" s="101">
        <f>((V14-V13)/V13)*100</f>
        <v>-1.1672839992644548</v>
      </c>
    </row>
    <row r="32" spans="2:25" x14ac:dyDescent="0.3">
      <c r="B32" s="107"/>
      <c r="C32" s="108"/>
      <c r="D32" s="108"/>
      <c r="E32" s="94"/>
      <c r="F32" s="116"/>
      <c r="G32" s="117"/>
      <c r="H32" s="116"/>
      <c r="I32" s="117"/>
      <c r="J32" s="113"/>
      <c r="K32" s="94"/>
      <c r="L32" s="94"/>
      <c r="M32" s="94"/>
      <c r="N32" s="94"/>
      <c r="O32" s="94"/>
      <c r="P32" s="94"/>
      <c r="R32" s="103" t="s">
        <v>27</v>
      </c>
      <c r="S32" s="47">
        <f>((K15-J15)/J15)*100</f>
        <v>4.4453816954871366</v>
      </c>
      <c r="T32" s="48">
        <f>((S13-S12)/S12)*100</f>
        <v>4.2963944355067669</v>
      </c>
      <c r="U32" s="48">
        <f>((T13-T12)/T12)*100</f>
        <v>23.774220221948621</v>
      </c>
      <c r="V32" s="48">
        <f>((U13-U12)/U12)*100</f>
        <v>-8.9605359572909027</v>
      </c>
      <c r="W32" s="101">
        <f>((V13-V12)/V12)*100</f>
        <v>22.962575343527725</v>
      </c>
    </row>
    <row r="33" spans="2:30" x14ac:dyDescent="0.3">
      <c r="B33" s="6"/>
      <c r="C33" s="107"/>
      <c r="D33" s="108"/>
      <c r="E33" s="94"/>
      <c r="F33" s="116"/>
      <c r="G33" s="117"/>
      <c r="H33" s="113"/>
      <c r="I33" s="113"/>
      <c r="J33" s="113"/>
      <c r="K33" s="94"/>
      <c r="L33" s="94"/>
      <c r="M33" s="94"/>
      <c r="N33" s="94"/>
      <c r="O33" s="94"/>
      <c r="P33" s="94"/>
      <c r="R33" s="103" t="s">
        <v>26</v>
      </c>
      <c r="S33" s="47">
        <f>((J15-I15)/I15)*100</f>
        <v>3.0242461110628316</v>
      </c>
      <c r="T33" s="48">
        <f>((S12-S11)/S11)*100</f>
        <v>6.0650924694486967</v>
      </c>
      <c r="U33" s="48">
        <f>((T12-T11)/T11)*100</f>
        <v>-14.917881860977916</v>
      </c>
      <c r="V33" s="48">
        <f>((U12-U11)/U11)*100</f>
        <v>17.531988188976378</v>
      </c>
      <c r="W33" s="101">
        <f>((V12-V11)/V11)*100</f>
        <v>-14.335759152162483</v>
      </c>
      <c r="Y33" s="49"/>
      <c r="Z33" s="49"/>
      <c r="AA33" s="49"/>
      <c r="AB33" s="49"/>
      <c r="AC33" s="4"/>
      <c r="AD33" s="4"/>
    </row>
    <row r="34" spans="2:30" x14ac:dyDescent="0.3">
      <c r="B34" s="6"/>
      <c r="C34" s="6"/>
      <c r="D34" s="6"/>
      <c r="E34" s="6"/>
      <c r="F34" s="116"/>
      <c r="G34" s="117"/>
      <c r="H34" s="118"/>
      <c r="I34" s="118"/>
      <c r="J34" s="118"/>
      <c r="R34" s="103" t="s">
        <v>25</v>
      </c>
      <c r="S34" s="47">
        <f>((I15-H15)/H15)*100</f>
        <v>-2.2344944774851316</v>
      </c>
      <c r="T34" s="48">
        <f>((S11-S10)/S10)*100</f>
        <v>3.0993713295216412</v>
      </c>
      <c r="U34" s="48">
        <f>((T11-T10)/T10)*100</f>
        <v>2.1326993744888201</v>
      </c>
      <c r="V34" s="48">
        <f>((U11-U10)/U10)*100</f>
        <v>-16.303974737420194</v>
      </c>
      <c r="W34" s="101">
        <f>((V11-V10)/V10)*100</f>
        <v>6.5313419812606952</v>
      </c>
      <c r="Y34" s="49"/>
      <c r="Z34" s="49"/>
      <c r="AA34" s="49"/>
      <c r="AB34" s="49"/>
      <c r="AC34" s="4"/>
      <c r="AD34" s="4"/>
    </row>
    <row r="35" spans="2:30" x14ac:dyDescent="0.3">
      <c r="B35" s="6"/>
      <c r="C35" s="6"/>
      <c r="D35" s="6"/>
      <c r="E35" s="6"/>
      <c r="F35" s="118"/>
      <c r="G35" s="118"/>
      <c r="H35" s="118"/>
      <c r="I35" s="118"/>
      <c r="J35" s="118"/>
      <c r="R35" s="103" t="s">
        <v>24</v>
      </c>
      <c r="S35" s="47">
        <f>((H15-G15)/G15)*100</f>
        <v>11.0586903189281</v>
      </c>
      <c r="T35" s="48">
        <f>((S10-S9)/S9)*100</f>
        <v>14.381676678602076</v>
      </c>
      <c r="U35" s="48">
        <f>((T10-T9)/T9)*100</f>
        <v>15.079216468673826</v>
      </c>
      <c r="V35" s="48">
        <f>((U10-U9)/U9)*100</f>
        <v>1.6574200076764716</v>
      </c>
      <c r="W35" s="101">
        <f>((V10-V9)/V9)*100</f>
        <v>9.5779147366448942</v>
      </c>
      <c r="Y35" s="49"/>
      <c r="Z35" s="49"/>
      <c r="AA35" s="49"/>
      <c r="AB35" s="49"/>
      <c r="AC35" s="4"/>
      <c r="AD35" s="4"/>
    </row>
    <row r="36" spans="2:30" x14ac:dyDescent="0.3">
      <c r="B36" s="6"/>
      <c r="C36" s="6"/>
      <c r="D36" s="6"/>
      <c r="E36" s="6"/>
      <c r="F36" s="118"/>
      <c r="G36" s="118"/>
      <c r="H36" s="118"/>
      <c r="I36" s="118"/>
      <c r="J36" s="118"/>
      <c r="R36" s="103" t="s">
        <v>23</v>
      </c>
      <c r="S36" s="47">
        <f>((G15-F15)/F15)*100</f>
        <v>12.75667624215342</v>
      </c>
      <c r="T36" s="48">
        <f>((S9-S8)/S8)*100</f>
        <v>10.168220642889745</v>
      </c>
      <c r="U36" s="48">
        <f>((T9-T8)/T8)*100</f>
        <v>19.862276353004734</v>
      </c>
      <c r="V36" s="48">
        <f>((U9-U8)/U8)*100</f>
        <v>29.26345225745343</v>
      </c>
      <c r="W36" s="101">
        <f>((V9-V8)/V8)*100</f>
        <v>20.074003397640269</v>
      </c>
      <c r="X36" s="49"/>
      <c r="Y36" s="4"/>
      <c r="Z36" s="4"/>
      <c r="AA36" s="4"/>
      <c r="AB36" s="4"/>
      <c r="AC36" s="4"/>
      <c r="AD36" s="4"/>
    </row>
    <row r="37" spans="2:30" x14ac:dyDescent="0.3">
      <c r="B37" s="6"/>
      <c r="C37" s="6"/>
      <c r="D37" s="6"/>
      <c r="E37" s="6"/>
      <c r="F37" s="118"/>
      <c r="G37" s="118"/>
      <c r="H37" s="118"/>
      <c r="I37" s="118"/>
      <c r="J37" s="118"/>
      <c r="R37" s="104" t="s">
        <v>20</v>
      </c>
      <c r="S37" s="47">
        <f>((F15-E15)/E15)*100</f>
        <v>16.975731176104542</v>
      </c>
      <c r="T37" s="48">
        <f>((S8-S7)/S7)*100</f>
        <v>9.5421755588886512</v>
      </c>
      <c r="U37" s="48">
        <f>((T8-T7)/T7)*100</f>
        <v>12.650946119199608</v>
      </c>
      <c r="V37" s="48">
        <f>((U8-U7)/U7)*100</f>
        <v>0.23509200235092001</v>
      </c>
      <c r="W37" s="102">
        <f>((V8-V7)/V7)*100</f>
        <v>12.33122606449027</v>
      </c>
      <c r="X37" s="49"/>
      <c r="Y37" s="4"/>
      <c r="Z37" s="4"/>
      <c r="AA37" s="4"/>
      <c r="AB37" s="4"/>
      <c r="AC37" s="4"/>
      <c r="AD37" s="4"/>
    </row>
    <row r="38" spans="2:30" x14ac:dyDescent="0.3">
      <c r="B38" s="6"/>
      <c r="C38" s="6"/>
      <c r="D38" s="6"/>
      <c r="E38" s="6"/>
      <c r="R38" s="53" t="s">
        <v>21</v>
      </c>
      <c r="S38" s="47">
        <f>((E15-D15)/D15)*100</f>
        <v>0.24953212726138491</v>
      </c>
      <c r="T38" s="48">
        <f>((S7-S6)/S6)*100</f>
        <v>9.4854551141695342</v>
      </c>
      <c r="U38" s="48">
        <f>((T7-T6)/T6)*100</f>
        <v>10.664286315622663</v>
      </c>
      <c r="V38" s="48">
        <f>((U7-U6)/U6)*100</f>
        <v>13.991960420531848</v>
      </c>
      <c r="W38" s="100"/>
      <c r="X38" s="49"/>
      <c r="Y38" s="4"/>
      <c r="Z38" s="4"/>
      <c r="AA38" s="4"/>
      <c r="AB38" s="4"/>
      <c r="AC38" s="4"/>
      <c r="AD38" s="4"/>
    </row>
    <row r="39" spans="2:30" x14ac:dyDescent="0.3">
      <c r="R39" s="54" t="s">
        <v>22</v>
      </c>
      <c r="S39" s="47">
        <f>((D15-C15)/C15)*100</f>
        <v>8.943862987630828</v>
      </c>
      <c r="T39" s="48">
        <f>((S6-S5)/S5)*100</f>
        <v>5.3594232749742527</v>
      </c>
      <c r="U39" s="48">
        <f>((T6-T5)/T5)*100</f>
        <v>8.8180850633866381</v>
      </c>
      <c r="V39" s="48">
        <f>((U6-U5)/U5)*100</f>
        <v>3.8313356164383561</v>
      </c>
      <c r="W39" s="100"/>
      <c r="X39" s="4"/>
    </row>
    <row r="43" spans="2:30" x14ac:dyDescent="0.3">
      <c r="B43" s="110" t="s">
        <v>28</v>
      </c>
    </row>
    <row r="44" spans="2:30" x14ac:dyDescent="0.3">
      <c r="B44" s="110" t="s">
        <v>45</v>
      </c>
    </row>
  </sheetData>
  <mergeCells count="2">
    <mergeCell ref="B4:B5"/>
    <mergeCell ref="C4:P4"/>
  </mergeCells>
  <pageMargins left="0.7" right="0.7" top="0.75" bottom="0.75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2AA7FD-4595-4D44-A793-8F9036809D02}">
  <ds:schemaRefs>
    <ds:schemaRef ds:uri="http://schemas.microsoft.com/office/2006/metadata/properties"/>
    <ds:schemaRef ds:uri="http://purl.org/dc/dcmitype/"/>
    <ds:schemaRef ds:uri="72d6fbae-d18c-49b9-827b-ef4fa516a32b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399dd73-3458-46cc-953e-caad4892d1f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464D33-A011-466D-A056-529C65F14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D21C6-7E6B-4D4D-A2B0-6F75D945C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DEC AT APICOLA_NUTII</vt:lpstr>
      <vt:lpstr>VAR DEC APICOLA</vt:lpstr>
      <vt:lpstr>'DEC AT APICOLA_NUTII'!Área_de_Impressão</vt:lpstr>
      <vt:lpstr>'VAR DEC APICOLA'!Área_de_Impressão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Utilizador do Windows</cp:lastModifiedBy>
  <cp:lastPrinted>2014-08-04T11:37:58Z</cp:lastPrinted>
  <dcterms:created xsi:type="dcterms:W3CDTF">2013-10-04T16:01:07Z</dcterms:created>
  <dcterms:modified xsi:type="dcterms:W3CDTF">2025-01-08T13:52:29Z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