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30" yWindow="0" windowWidth="19230" windowHeight="5610" tabRatio="606"/>
  </bookViews>
  <sheets>
    <sheet name="Montantes" sheetId="2" r:id="rId1"/>
  </sheets>
  <externalReferences>
    <externalReference r:id="rId2"/>
  </externalReferences>
  <definedNames>
    <definedName name="_xlnm.Print_Area" localSheetId="0">Montantes!$A$1:$K$32</definedName>
  </definedNames>
  <calcPr calcId="145621"/>
</workbook>
</file>

<file path=xl/calcChain.xml><?xml version="1.0" encoding="utf-8"?>
<calcChain xmlns="http://schemas.openxmlformats.org/spreadsheetml/2006/main">
  <c r="J33" i="2" l="1"/>
  <c r="B15" i="2" l="1"/>
  <c r="K27" i="2" l="1"/>
  <c r="B16" i="2" l="1"/>
  <c r="K28" i="2" s="1"/>
  <c r="J29" i="2" l="1"/>
  <c r="H29" i="2" l="1"/>
  <c r="G27" i="2" l="1"/>
  <c r="C17" i="2" l="1"/>
  <c r="B17" i="2" l="1"/>
  <c r="K24" i="2" l="1"/>
  <c r="K25" i="2"/>
  <c r="K26" i="2"/>
  <c r="K23" i="2"/>
  <c r="K22" i="2"/>
  <c r="H17" i="2" l="1"/>
  <c r="J17" i="2" l="1"/>
  <c r="K29" i="2" l="1"/>
  <c r="G17" i="2"/>
  <c r="G29" i="2"/>
  <c r="I29" i="2"/>
  <c r="D17" i="2" l="1"/>
  <c r="D29" i="2" l="1"/>
  <c r="K17" i="2" l="1"/>
  <c r="F29" i="2"/>
  <c r="E29" i="2"/>
  <c r="C29" i="2"/>
  <c r="B29" i="2"/>
  <c r="E17" i="2"/>
  <c r="F17" i="2"/>
  <c r="I17" i="2"/>
</calcChain>
</file>

<file path=xl/sharedStrings.xml><?xml version="1.0" encoding="utf-8"?>
<sst xmlns="http://schemas.openxmlformats.org/spreadsheetml/2006/main" count="44" uniqueCount="33">
  <si>
    <t>Alentejo</t>
  </si>
  <si>
    <t>Algarve</t>
  </si>
  <si>
    <t>Açores</t>
  </si>
  <si>
    <t>Madeira</t>
  </si>
  <si>
    <t>TOTAL</t>
  </si>
  <si>
    <t xml:space="preserve">      Região</t>
  </si>
  <si>
    <t>Norte</t>
  </si>
  <si>
    <t>Lisboa e Vale do Tejo</t>
  </si>
  <si>
    <t>Centro</t>
  </si>
  <si>
    <t>Montante: mil euros</t>
  </si>
  <si>
    <t>POSEI
Ajudas Animais
RAA</t>
  </si>
  <si>
    <t>POSEI
Ajudas Vegetais
RAA</t>
  </si>
  <si>
    <t>POSEI 
Medida 1 
Apoio Base RAM</t>
  </si>
  <si>
    <t xml:space="preserve">Prémio 
por Ovelha  
e Cabra
</t>
  </si>
  <si>
    <t xml:space="preserve">Prémio 
por Vaca 
em  Aleitamento
</t>
  </si>
  <si>
    <t>Manutenção 
Activ. Agríc. Zonas Desfavor.</t>
  </si>
  <si>
    <t>Pagamento 
para Jovens Agricultores</t>
  </si>
  <si>
    <t>Regime 
de Pequena Agricultura</t>
  </si>
  <si>
    <t>Pagamento
Específico ao Arroz</t>
  </si>
  <si>
    <t>Pagamento
Específico ao Tomate</t>
  </si>
  <si>
    <t>Prémio 
por Vaca
Leiteira</t>
  </si>
  <si>
    <t>Regime 
de Pagamento 
Base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</si>
  <si>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</si>
  <si>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Medidas Agro 
Ambientais</t>
  </si>
  <si>
    <t>Florestação de Terras Agrícolas*</t>
  </si>
  <si>
    <t>Pagamento "Greening"</t>
  </si>
  <si>
    <t>CAMPANHA 2018</t>
  </si>
  <si>
    <t>Pagamento Redistributivo</t>
  </si>
  <si>
    <t xml:space="preserve">* Inclui: QCA I e II - Medidas Florestais - Reg. 2328/91 e 2080/92, Programa Ruris, Programa PRODER, Programa PDR 2020, PRORURAL e PRORURAL+ </t>
  </si>
  <si>
    <t>POSEI
Transformação
RAA</t>
  </si>
  <si>
    <t>POSEI
Medida 2
RAM</t>
  </si>
  <si>
    <t>POSEI
Medida 3
RAM</t>
  </si>
  <si>
    <t>MONTANTES PAGOS DAS PRINCIPAIS AJUDAS POR REGIÃO ATÉ 31 DE JULHO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</si>
</sst>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9">
    <numFmt numFmtId="43" formatCode="_-* #,##0.00\ _€_-;\-* #,##0.00\ _€_-;_-* &quot;-&quot;??\ _€_-;_-@_-"/>
    <numFmt numFmtId="164" formatCode="#,##0___;"/>
    <numFmt numFmtId="165" formatCode="#,##0.00___;"/>
    <numFmt numFmtId="166" formatCode="#,##0______;"/>
    <numFmt numFmtId="167" formatCode="#,##0.0_____;"/>
    <numFmt numFmtId="168" formatCode="0.0"/>
    <numFmt numFmtId="169" formatCode="#,##0.0_;"/>
    <numFmt numFmtId="170" formatCode="#,##0__"/>
    <numFmt numFmtId="171" formatCode="#,##0.00_;"/>
    <numFmt numFmtId="172" formatCode="#,##0.00000_;"/>
    <numFmt numFmtId="173" formatCode="#,##0.00000000000000"/>
    <numFmt numFmtId="174" formatCode="#,##0.0___;"/>
    <numFmt numFmtId="175" formatCode="#,##0.00000"/>
    <numFmt numFmtId="176" formatCode="#,##0.0000"/>
    <numFmt numFmtId="177" formatCode="#,##0.000000"/>
    <numFmt numFmtId="178" formatCode="#,##0.0000000000000"/>
    <numFmt numFmtId="179" formatCode="#,##0.0__"/>
    <numFmt numFmtId="180" formatCode="#,##0_ ;\-#,##0\ "/>
    <numFmt numFmtId="193" formatCode="#,##0.0"/>
  </numFmts>
  <fonts count="2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name val="Arial"/>
      <family val="2"/>
    </font>
    <font>
      <sz val="8"/>
      <color indexed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8"/>
      <color theme="4" tint="-0.249977111117893"/>
      <name val="Arial"/>
      <family val="2"/>
    </font>
    <font>
      <b/>
      <sz val="12"/>
      <color theme="4" tint="-0.249977111117893"/>
      <name val="Arial"/>
      <family val="2"/>
    </font>
    <font>
      <sz val="9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1"/>
      <color theme="8" tint="-0.499984740745262"/>
      <name val="Arial"/>
      <family val="2"/>
    </font>
    <font>
      <b/>
      <sz val="10"/>
      <color rgb="FF00B050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9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lightGray">
        <fgColor theme="4" tint="-0.24994659260841701"/>
        <bgColor indexed="9"/>
      </patternFill>
    </fill>
    <fill>
      <patternFill patternType="solid">
        <fgColor theme="0"/>
        <bgColor indexed="64"/>
      </patternFill>
    </fill>
    <fill>
      <patternFill patternType="lightGray">
        <fgColor theme="4" tint="-0.24994659260841701"/>
        <bgColor theme="0"/>
      </patternFill>
    </fill>
    <fill>
      <patternFill patternType="solid">
        <fgColor theme="0"/>
        <bgColor rgb="FF000000"/>
      </patternFill>
    </fill>
  </fills>
  <borders count="40">
    <border>
      <left/>
      <right/>
      <top/>
      <bottom/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/>
      <bottom/>
      <diagonal/>
    </border>
    <border>
      <left style="thin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thin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/>
      <right/>
      <top/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indexed="19"/>
      </top>
      <bottom style="thin">
        <color theme="4" tint="-0.24994659260841701"/>
      </bottom>
      <diagonal/>
    </border>
    <border>
      <left/>
      <right/>
      <top style="hair">
        <color rgb="FF366092"/>
      </top>
      <bottom/>
      <diagonal/>
    </border>
    <border>
      <left style="double">
        <color theme="4" tint="-0.24994659260841701"/>
      </left>
      <right/>
      <top/>
      <bottom style="hair">
        <color theme="4" tint="-0.24994659260841701"/>
      </bottom>
      <diagonal/>
    </border>
    <border>
      <left/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/>
      <right style="thin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double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double">
        <color theme="4" tint="-0.24994659260841701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9">
    <xf numFmtId="0" fontId="0" fillId="0" borderId="0" xfId="0"/>
    <xf numFmtId="0" fontId="6" fillId="0" borderId="0" xfId="0" applyFont="1" applyAlignment="1"/>
    <xf numFmtId="0" fontId="6" fillId="0" borderId="0" xfId="0" applyFont="1" applyAlignment="1">
      <alignment vertical="center"/>
    </xf>
    <xf numFmtId="165" fontId="6" fillId="0" borderId="0" xfId="1" applyNumberFormat="1" applyFont="1" applyAlignment="1">
      <alignment vertical="center"/>
    </xf>
    <xf numFmtId="0" fontId="5" fillId="0" borderId="0" xfId="0" applyFont="1" applyFill="1" applyAlignment="1">
      <alignment vertical="center"/>
    </xf>
    <xf numFmtId="16" fontId="6" fillId="0" borderId="0" xfId="0" applyNumberFormat="1" applyFont="1" applyFill="1" applyAlignment="1">
      <alignment horizontal="right"/>
    </xf>
    <xf numFmtId="168" fontId="6" fillId="0" borderId="0" xfId="0" applyNumberFormat="1" applyFont="1" applyAlignment="1">
      <alignment vertical="center"/>
    </xf>
    <xf numFmtId="169" fontId="3" fillId="0" borderId="0" xfId="1" applyNumberFormat="1" applyFont="1" applyFill="1" applyBorder="1" applyAlignment="1">
      <alignment vertical="center"/>
    </xf>
    <xf numFmtId="0" fontId="10" fillId="0" borderId="0" xfId="0" applyFont="1" applyAlignment="1">
      <alignment vertical="center"/>
    </xf>
    <xf numFmtId="165" fontId="10" fillId="0" borderId="0" xfId="1" applyNumberFormat="1" applyFont="1" applyAlignment="1">
      <alignment vertical="center"/>
    </xf>
    <xf numFmtId="0" fontId="4" fillId="0" borderId="0" xfId="0" applyFont="1" applyBorder="1" applyAlignment="1">
      <alignment horizontal="left" vertical="center" wrapText="1" indent="1"/>
    </xf>
    <xf numFmtId="0" fontId="5" fillId="0" borderId="0" xfId="0" applyFont="1" applyFill="1" applyBorder="1" applyAlignment="1">
      <alignment vertical="center"/>
    </xf>
    <xf numFmtId="0" fontId="6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5" fontId="12" fillId="0" borderId="0" xfId="1" applyNumberFormat="1" applyFont="1" applyAlignment="1">
      <alignment vertical="center"/>
    </xf>
    <xf numFmtId="169" fontId="4" fillId="0" borderId="0" xfId="1" applyNumberFormat="1" applyFont="1" applyFill="1" applyBorder="1" applyAlignment="1">
      <alignment vertical="center"/>
    </xf>
    <xf numFmtId="169" fontId="6" fillId="0" borderId="0" xfId="0" applyNumberFormat="1" applyFont="1" applyAlignment="1">
      <alignment vertical="center"/>
    </xf>
    <xf numFmtId="0" fontId="13" fillId="0" borderId="0" xfId="0" applyFont="1" applyAlignment="1">
      <alignment vertical="center" wrapText="1"/>
    </xf>
    <xf numFmtId="0" fontId="14" fillId="0" borderId="0" xfId="0" applyFont="1" applyAlignment="1"/>
    <xf numFmtId="0" fontId="15" fillId="0" borderId="0" xfId="0" applyFont="1" applyAlignment="1"/>
    <xf numFmtId="16" fontId="16" fillId="0" borderId="0" xfId="0" applyNumberFormat="1" applyFont="1" applyFill="1" applyAlignment="1">
      <alignment horizontal="right"/>
    </xf>
    <xf numFmtId="0" fontId="5" fillId="0" borderId="2" xfId="0" applyFont="1" applyFill="1" applyBorder="1" applyAlignment="1">
      <alignment horizontal="center" vertical="top"/>
    </xf>
    <xf numFmtId="0" fontId="5" fillId="0" borderId="2" xfId="0" applyFont="1" applyFill="1" applyBorder="1" applyAlignment="1">
      <alignment vertical="center"/>
    </xf>
    <xf numFmtId="0" fontId="6" fillId="0" borderId="2" xfId="0" applyFont="1" applyFill="1" applyBorder="1" applyAlignment="1">
      <alignment vertical="center"/>
    </xf>
    <xf numFmtId="0" fontId="6" fillId="0" borderId="3" xfId="0" applyFont="1" applyFill="1" applyBorder="1" applyAlignment="1">
      <alignment vertical="center"/>
    </xf>
    <xf numFmtId="164" fontId="5" fillId="0" borderId="4" xfId="1" applyNumberFormat="1" applyFont="1" applyFill="1" applyBorder="1" applyAlignment="1">
      <alignment horizontal="center" vertical="top" wrapText="1"/>
    </xf>
    <xf numFmtId="170" fontId="5" fillId="0" borderId="4" xfId="1" applyNumberFormat="1" applyFont="1" applyFill="1" applyBorder="1" applyAlignment="1">
      <alignment horizontal="center" vertical="top" wrapText="1"/>
    </xf>
    <xf numFmtId="0" fontId="6" fillId="0" borderId="11" xfId="0" applyFont="1" applyFill="1" applyBorder="1" applyAlignment="1">
      <alignment vertical="center"/>
    </xf>
    <xf numFmtId="170" fontId="5" fillId="0" borderId="12" xfId="1" applyNumberFormat="1" applyFont="1" applyFill="1" applyBorder="1" applyAlignment="1">
      <alignment horizontal="center" vertical="top" wrapText="1"/>
    </xf>
    <xf numFmtId="0" fontId="5" fillId="0" borderId="13" xfId="0" applyFont="1" applyBorder="1" applyAlignment="1">
      <alignment horizontal="left" vertical="center" wrapText="1" indent="1"/>
    </xf>
    <xf numFmtId="0" fontId="5" fillId="0" borderId="14" xfId="0" applyFont="1" applyBorder="1" applyAlignment="1">
      <alignment horizontal="left" vertical="center" wrapText="1" indent="1"/>
    </xf>
    <xf numFmtId="0" fontId="5" fillId="0" borderId="14" xfId="0" applyFont="1" applyFill="1" applyBorder="1" applyAlignment="1">
      <alignment horizontal="left" vertical="center" wrapText="1" indent="1"/>
    </xf>
    <xf numFmtId="164" fontId="9" fillId="0" borderId="16" xfId="1" applyNumberFormat="1" applyFont="1" applyFill="1" applyBorder="1" applyAlignment="1">
      <alignment vertical="top" wrapText="1"/>
    </xf>
    <xf numFmtId="164" fontId="5" fillId="0" borderId="5" xfId="1" applyNumberFormat="1" applyFont="1" applyFill="1" applyBorder="1" applyAlignment="1">
      <alignment horizontal="center" vertical="top" wrapText="1"/>
    </xf>
    <xf numFmtId="165" fontId="2" fillId="0" borderId="0" xfId="1" applyNumberFormat="1" applyFont="1" applyFill="1" applyBorder="1" applyAlignment="1">
      <alignment vertical="center"/>
    </xf>
    <xf numFmtId="166" fontId="2" fillId="0" borderId="0" xfId="1" applyNumberFormat="1" applyFont="1" applyFill="1" applyBorder="1" applyAlignment="1">
      <alignment vertical="center"/>
    </xf>
    <xf numFmtId="167" fontId="2" fillId="0" borderId="0" xfId="1" applyNumberFormat="1" applyFont="1" applyFill="1" applyBorder="1" applyAlignment="1">
      <alignment vertical="center"/>
    </xf>
    <xf numFmtId="169" fontId="17" fillId="0" borderId="19" xfId="1" applyNumberFormat="1" applyFont="1" applyFill="1" applyBorder="1" applyAlignment="1">
      <alignment vertical="center"/>
    </xf>
    <xf numFmtId="169" fontId="14" fillId="0" borderId="0" xfId="0" applyNumberFormat="1" applyFont="1"/>
    <xf numFmtId="0" fontId="14" fillId="0" borderId="0" xfId="0" applyFont="1"/>
    <xf numFmtId="165" fontId="14" fillId="0" borderId="0" xfId="1" quotePrefix="1" applyNumberFormat="1" applyFont="1" applyFill="1" applyAlignment="1">
      <alignment horizontal="center"/>
    </xf>
    <xf numFmtId="16" fontId="14" fillId="0" borderId="0" xfId="0" applyNumberFormat="1" applyFont="1" applyAlignment="1"/>
    <xf numFmtId="169" fontId="4" fillId="0" borderId="2" xfId="1" applyNumberFormat="1" applyFont="1" applyFill="1" applyBorder="1" applyAlignment="1">
      <alignment vertical="center"/>
    </xf>
    <xf numFmtId="0" fontId="5" fillId="0" borderId="23" xfId="0" applyFont="1" applyBorder="1" applyAlignment="1">
      <alignment horizontal="left" vertical="center" wrapText="1" indent="1"/>
    </xf>
    <xf numFmtId="164" fontId="9" fillId="0" borderId="20" xfId="1" applyNumberFormat="1" applyFont="1" applyFill="1" applyBorder="1" applyAlignment="1">
      <alignment vertical="top" wrapText="1"/>
    </xf>
    <xf numFmtId="164" fontId="5" fillId="0" borderId="24" xfId="1" applyNumberFormat="1" applyFont="1" applyFill="1" applyBorder="1" applyAlignment="1">
      <alignment horizontal="center" vertical="top" wrapText="1"/>
    </xf>
    <xf numFmtId="0" fontId="6" fillId="0" borderId="0" xfId="0" applyFont="1" applyFill="1" applyBorder="1" applyAlignment="1">
      <alignment vertical="center"/>
    </xf>
    <xf numFmtId="170" fontId="5" fillId="0" borderId="1" xfId="1" applyNumberFormat="1" applyFont="1" applyFill="1" applyBorder="1" applyAlignment="1">
      <alignment horizontal="center" vertical="top" wrapText="1"/>
    </xf>
    <xf numFmtId="0" fontId="7" fillId="0" borderId="0" xfId="0" applyFont="1" applyAlignment="1">
      <alignment vertical="center"/>
    </xf>
    <xf numFmtId="171" fontId="6" fillId="0" borderId="0" xfId="0" applyNumberFormat="1" applyFont="1" applyAlignment="1">
      <alignment vertical="center"/>
    </xf>
    <xf numFmtId="172" fontId="14" fillId="0" borderId="0" xfId="0" applyNumberFormat="1" applyFont="1" applyFill="1"/>
    <xf numFmtId="173" fontId="18" fillId="0" borderId="0" xfId="0" applyNumberFormat="1" applyFont="1" applyFill="1"/>
    <xf numFmtId="169" fontId="19" fillId="0" borderId="0" xfId="0" applyNumberFormat="1" applyFont="1" applyAlignment="1">
      <alignment vertical="center"/>
    </xf>
    <xf numFmtId="0" fontId="19" fillId="0" borderId="0" xfId="0" applyFont="1" applyFill="1"/>
    <xf numFmtId="175" fontId="5" fillId="0" borderId="0" xfId="0" applyNumberFormat="1" applyFont="1" applyFill="1" applyAlignment="1">
      <alignment vertical="center"/>
    </xf>
    <xf numFmtId="176" fontId="6" fillId="0" borderId="0" xfId="0" applyNumberFormat="1" applyFont="1" applyBorder="1" applyAlignment="1">
      <alignment vertical="center"/>
    </xf>
    <xf numFmtId="165" fontId="6" fillId="0" borderId="0" xfId="1" applyNumberFormat="1" applyFont="1" applyBorder="1" applyAlignment="1">
      <alignment vertical="center"/>
    </xf>
    <xf numFmtId="165" fontId="10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right" vertical="center"/>
    </xf>
    <xf numFmtId="169" fontId="1" fillId="0" borderId="0" xfId="0" applyNumberFormat="1" applyFont="1" applyAlignment="1">
      <alignment vertical="center"/>
    </xf>
    <xf numFmtId="0" fontId="10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177" fontId="6" fillId="0" borderId="0" xfId="0" applyNumberFormat="1" applyFont="1" applyBorder="1" applyAlignment="1">
      <alignment vertical="center"/>
    </xf>
    <xf numFmtId="165" fontId="6" fillId="3" borderId="0" xfId="1" applyNumberFormat="1" applyFont="1" applyFill="1" applyBorder="1" applyAlignment="1">
      <alignment horizontal="right" vertical="center"/>
    </xf>
    <xf numFmtId="169" fontId="6" fillId="3" borderId="0" xfId="0" applyNumberFormat="1" applyFont="1" applyFill="1" applyBorder="1" applyAlignment="1">
      <alignment vertical="center"/>
    </xf>
    <xf numFmtId="165" fontId="6" fillId="3" borderId="0" xfId="0" applyNumberFormat="1" applyFont="1" applyFill="1" applyBorder="1" applyAlignment="1">
      <alignment vertical="center"/>
    </xf>
    <xf numFmtId="178" fontId="6" fillId="0" borderId="0" xfId="0" applyNumberFormat="1" applyFont="1" applyBorder="1" applyAlignment="1">
      <alignment vertical="center"/>
    </xf>
    <xf numFmtId="165" fontId="20" fillId="0" borderId="0" xfId="1" quotePrefix="1" applyNumberFormat="1" applyFont="1" applyFill="1" applyAlignment="1">
      <alignment horizontal="center"/>
    </xf>
    <xf numFmtId="164" fontId="5" fillId="0" borderId="17" xfId="1" applyNumberFormat="1" applyFont="1" applyFill="1" applyBorder="1" applyAlignment="1">
      <alignment horizontal="center" vertical="top" wrapText="1"/>
    </xf>
    <xf numFmtId="169" fontId="5" fillId="0" borderId="0" xfId="0" applyNumberFormat="1" applyFont="1" applyFill="1" applyBorder="1" applyAlignment="1">
      <alignment vertical="center"/>
    </xf>
    <xf numFmtId="165" fontId="19" fillId="0" borderId="0" xfId="1" applyNumberFormat="1" applyFont="1" applyBorder="1" applyAlignment="1">
      <alignment vertical="center"/>
    </xf>
    <xf numFmtId="169" fontId="4" fillId="3" borderId="2" xfId="1" applyNumberFormat="1" applyFont="1" applyFill="1" applyBorder="1" applyAlignment="1">
      <alignment vertical="center"/>
    </xf>
    <xf numFmtId="169" fontId="4" fillId="3" borderId="16" xfId="1" applyNumberFormat="1" applyFont="1" applyFill="1" applyBorder="1" applyAlignment="1">
      <alignment vertical="center"/>
    </xf>
    <xf numFmtId="169" fontId="5" fillId="4" borderId="7" xfId="0" applyNumberFormat="1" applyFont="1" applyFill="1" applyBorder="1" applyAlignment="1">
      <alignment vertical="center"/>
    </xf>
    <xf numFmtId="169" fontId="5" fillId="4" borderId="9" xfId="0" applyNumberFormat="1" applyFont="1" applyFill="1" applyBorder="1" applyAlignment="1">
      <alignment vertical="center"/>
    </xf>
    <xf numFmtId="165" fontId="6" fillId="0" borderId="0" xfId="0" applyNumberFormat="1" applyFont="1" applyBorder="1" applyAlignment="1">
      <alignment vertical="center"/>
    </xf>
    <xf numFmtId="165" fontId="20" fillId="3" borderId="0" xfId="1" applyNumberFormat="1" applyFont="1" applyFill="1" applyBorder="1" applyAlignment="1">
      <alignment vertical="center"/>
    </xf>
    <xf numFmtId="169" fontId="20" fillId="3" borderId="0" xfId="0" applyNumberFormat="1" applyFont="1" applyFill="1" applyBorder="1" applyAlignment="1">
      <alignment vertical="center"/>
    </xf>
    <xf numFmtId="174" fontId="22" fillId="3" borderId="0" xfId="1" applyNumberFormat="1" applyFont="1" applyFill="1" applyBorder="1" applyAlignment="1">
      <alignment vertical="center"/>
    </xf>
    <xf numFmtId="174" fontId="24" fillId="3" borderId="0" xfId="0" applyNumberFormat="1" applyFont="1" applyFill="1" applyBorder="1" applyAlignment="1">
      <alignment vertical="center"/>
    </xf>
    <xf numFmtId="174" fontId="2" fillId="3" borderId="0" xfId="0" applyNumberFormat="1" applyFont="1" applyFill="1" applyBorder="1" applyAlignment="1">
      <alignment vertical="center"/>
    </xf>
    <xf numFmtId="165" fontId="6" fillId="0" borderId="0" xfId="1" applyNumberFormat="1" applyFont="1" applyFill="1" applyBorder="1" applyAlignment="1">
      <alignment vertical="center"/>
    </xf>
    <xf numFmtId="180" fontId="25" fillId="0" borderId="0" xfId="1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175" fontId="6" fillId="0" borderId="0" xfId="0" applyNumberFormat="1" applyFont="1" applyAlignment="1">
      <alignment vertical="center"/>
    </xf>
    <xf numFmtId="169" fontId="4" fillId="0" borderId="32" xfId="1" applyNumberFormat="1" applyFont="1" applyFill="1" applyBorder="1" applyAlignment="1">
      <alignment vertical="center"/>
    </xf>
    <xf numFmtId="169" fontId="5" fillId="4" borderId="10" xfId="0" applyNumberFormat="1" applyFont="1" applyFill="1" applyBorder="1" applyAlignment="1">
      <alignment vertical="center"/>
    </xf>
    <xf numFmtId="169" fontId="5" fillId="4" borderId="26" xfId="0" applyNumberFormat="1" applyFont="1" applyFill="1" applyBorder="1" applyAlignment="1">
      <alignment vertical="center"/>
    </xf>
    <xf numFmtId="169" fontId="5" fillId="4" borderId="27" xfId="0" applyNumberFormat="1" applyFont="1" applyFill="1" applyBorder="1" applyAlignment="1">
      <alignment vertical="center"/>
    </xf>
    <xf numFmtId="175" fontId="20" fillId="3" borderId="0" xfId="0" applyNumberFormat="1" applyFont="1" applyFill="1" applyBorder="1" applyAlignment="1">
      <alignment vertical="center"/>
    </xf>
    <xf numFmtId="169" fontId="5" fillId="3" borderId="25" xfId="1" applyNumberFormat="1" applyFont="1" applyFill="1" applyBorder="1" applyAlignment="1">
      <alignment vertical="center"/>
    </xf>
    <xf numFmtId="169" fontId="5" fillId="3" borderId="26" xfId="1" applyNumberFormat="1" applyFont="1" applyFill="1" applyBorder="1" applyAlignment="1">
      <alignment vertical="center"/>
    </xf>
    <xf numFmtId="169" fontId="5" fillId="3" borderId="21" xfId="1" applyNumberFormat="1" applyFont="1" applyFill="1" applyBorder="1" applyAlignment="1">
      <alignment vertical="center"/>
    </xf>
    <xf numFmtId="169" fontId="5" fillId="3" borderId="7" xfId="1" applyNumberFormat="1" applyFont="1" applyFill="1" applyBorder="1" applyAlignment="1">
      <alignment vertical="center"/>
    </xf>
    <xf numFmtId="169" fontId="8" fillId="3" borderId="9" xfId="1" quotePrefix="1" applyNumberFormat="1" applyFont="1" applyFill="1" applyBorder="1" applyAlignment="1">
      <alignment horizontal="right" vertical="center"/>
    </xf>
    <xf numFmtId="179" fontId="1" fillId="5" borderId="31" xfId="0" applyNumberFormat="1" applyFont="1" applyFill="1" applyBorder="1" applyAlignment="1">
      <alignment vertical="center"/>
    </xf>
    <xf numFmtId="169" fontId="5" fillId="3" borderId="6" xfId="1" applyNumberFormat="1" applyFont="1" applyFill="1" applyBorder="1" applyAlignment="1">
      <alignment vertical="center"/>
    </xf>
    <xf numFmtId="4" fontId="6" fillId="0" borderId="0" xfId="0" applyNumberFormat="1" applyFont="1" applyAlignment="1">
      <alignment vertical="center"/>
    </xf>
    <xf numFmtId="169" fontId="17" fillId="3" borderId="19" xfId="1" applyNumberFormat="1" applyFont="1" applyFill="1" applyBorder="1" applyAlignment="1">
      <alignment vertical="center"/>
    </xf>
    <xf numFmtId="169" fontId="23" fillId="3" borderId="2" xfId="1" applyNumberFormat="1" applyFont="1" applyFill="1" applyBorder="1" applyAlignment="1">
      <alignment vertical="center"/>
    </xf>
    <xf numFmtId="169" fontId="4" fillId="3" borderId="3" xfId="1" applyNumberFormat="1" applyFont="1" applyFill="1" applyBorder="1" applyAlignment="1">
      <alignment vertical="center"/>
    </xf>
    <xf numFmtId="0" fontId="5" fillId="3" borderId="15" xfId="0" applyFont="1" applyFill="1" applyBorder="1" applyAlignment="1">
      <alignment horizontal="left" vertical="center" wrapText="1" indent="1"/>
    </xf>
    <xf numFmtId="0" fontId="4" fillId="3" borderId="0" xfId="0" applyFont="1" applyFill="1" applyBorder="1" applyAlignment="1">
      <alignment horizontal="left" vertical="center" wrapText="1" indent="1"/>
    </xf>
    <xf numFmtId="169" fontId="4" fillId="3" borderId="20" xfId="1" applyNumberFormat="1" applyFont="1" applyFill="1" applyBorder="1" applyAlignment="1">
      <alignment vertical="center"/>
    </xf>
    <xf numFmtId="169" fontId="8" fillId="3" borderId="18" xfId="1" applyNumberFormat="1" applyFont="1" applyFill="1" applyBorder="1" applyAlignment="1">
      <alignment vertical="center"/>
    </xf>
    <xf numFmtId="169" fontId="8" fillId="3" borderId="7" xfId="1" applyNumberFormat="1" applyFont="1" applyFill="1" applyBorder="1" applyAlignment="1">
      <alignment vertical="center"/>
    </xf>
    <xf numFmtId="169" fontId="5" fillId="3" borderId="22" xfId="1" applyNumberFormat="1" applyFont="1" applyFill="1" applyBorder="1" applyAlignment="1">
      <alignment vertical="center"/>
    </xf>
    <xf numFmtId="169" fontId="5" fillId="3" borderId="8" xfId="1" applyNumberFormat="1" applyFont="1" applyFill="1" applyBorder="1" applyAlignment="1">
      <alignment vertical="center"/>
    </xf>
    <xf numFmtId="169" fontId="5" fillId="3" borderId="28" xfId="1" applyNumberFormat="1" applyFont="1" applyFill="1" applyBorder="1" applyAlignment="1">
      <alignment vertical="center"/>
    </xf>
    <xf numFmtId="169" fontId="5" fillId="3" borderId="29" xfId="1" applyNumberFormat="1" applyFont="1" applyFill="1" applyBorder="1" applyAlignment="1">
      <alignment vertical="center"/>
    </xf>
    <xf numFmtId="4" fontId="10" fillId="0" borderId="0" xfId="0" applyNumberFormat="1" applyFont="1" applyAlignment="1">
      <alignment vertical="center"/>
    </xf>
    <xf numFmtId="0" fontId="6" fillId="3" borderId="0" xfId="0" applyFont="1" applyFill="1" applyBorder="1" applyAlignment="1">
      <alignment vertical="center"/>
    </xf>
    <xf numFmtId="169" fontId="5" fillId="3" borderId="30" xfId="1" applyNumberFormat="1" applyFont="1" applyFill="1" applyBorder="1" applyAlignment="1">
      <alignment vertical="center"/>
    </xf>
    <xf numFmtId="169" fontId="8" fillId="3" borderId="33" xfId="1" quotePrefix="1" applyNumberFormat="1" applyFont="1" applyFill="1" applyBorder="1" applyAlignment="1">
      <alignment horizontal="right" vertical="center"/>
    </xf>
    <xf numFmtId="0" fontId="5" fillId="0" borderId="34" xfId="0" applyFont="1" applyBorder="1" applyAlignment="1">
      <alignment horizontal="left" vertical="center" wrapText="1" indent="1"/>
    </xf>
    <xf numFmtId="169" fontId="4" fillId="0" borderId="11" xfId="1" applyNumberFormat="1" applyFont="1" applyFill="1" applyBorder="1" applyAlignment="1">
      <alignment vertical="center"/>
    </xf>
    <xf numFmtId="169" fontId="4" fillId="0" borderId="35" xfId="1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 wrapText="1"/>
    </xf>
    <xf numFmtId="169" fontId="5" fillId="2" borderId="36" xfId="0" applyNumberFormat="1" applyFont="1" applyFill="1" applyBorder="1" applyAlignment="1">
      <alignment vertical="center"/>
    </xf>
    <xf numFmtId="169" fontId="5" fillId="2" borderId="37" xfId="0" applyNumberFormat="1" applyFont="1" applyFill="1" applyBorder="1" applyAlignment="1">
      <alignment vertical="center"/>
    </xf>
    <xf numFmtId="169" fontId="5" fillId="4" borderId="37" xfId="0" applyNumberFormat="1" applyFont="1" applyFill="1" applyBorder="1" applyAlignment="1">
      <alignment vertical="center"/>
    </xf>
    <xf numFmtId="169" fontId="5" fillId="3" borderId="38" xfId="1" applyNumberFormat="1" applyFont="1" applyFill="1" applyBorder="1" applyAlignment="1">
      <alignment vertical="center"/>
    </xf>
    <xf numFmtId="169" fontId="4" fillId="3" borderId="39" xfId="1" applyNumberFormat="1" applyFont="1" applyFill="1" applyBorder="1" applyAlignment="1">
      <alignment vertical="center"/>
    </xf>
    <xf numFmtId="43" fontId="14" fillId="0" borderId="0" xfId="1" applyFont="1" applyAlignment="1"/>
    <xf numFmtId="43" fontId="14" fillId="0" borderId="0" xfId="1" applyFont="1" applyFill="1" applyAlignment="1">
      <alignment horizontal="center"/>
    </xf>
    <xf numFmtId="193" fontId="6" fillId="0" borderId="0" xfId="0" applyNumberFormat="1" applyFont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36189</xdr:rowOff>
    </xdr:from>
    <xdr:to>
      <xdr:col>0</xdr:col>
      <xdr:colOff>1435100</xdr:colOff>
      <xdr:row>3</xdr:row>
      <xdr:rowOff>15875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600" y="36189"/>
          <a:ext cx="1333500" cy="47498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C/SPP/Campanha%202018/05_Quadros%20Regiao/02_MAA/Quadros/10_MAA_Pagamentos%20ate%2031jul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z01_Resumo "/>
      <sheetName val="resumo"/>
      <sheetName val="Cont_Por regiao"/>
      <sheetName val="PRORURAL+"/>
      <sheetName val="PRODERAM2020"/>
      <sheetName val="zz02_Modelo A por Cultura"/>
      <sheetName val="zz03_AgroAmb - Modelo A"/>
      <sheetName val="zz04_AgroAmb - Modelo N"/>
      <sheetName val="RPU Direitos"/>
      <sheetName val="zz05_Candidaturas ao Pagamento "/>
    </sheetNames>
    <sheetDataSet>
      <sheetData sheetId="0"/>
      <sheetData sheetId="1"/>
      <sheetData sheetId="2"/>
      <sheetData sheetId="3"/>
      <sheetData sheetId="4">
        <row r="15">
          <cell r="F15">
            <v>553.6426899999999</v>
          </cell>
        </row>
        <row r="16">
          <cell r="F16">
            <v>33.146819999999998</v>
          </cell>
        </row>
        <row r="17">
          <cell r="F17">
            <v>6.2549999999999999</v>
          </cell>
        </row>
        <row r="18">
          <cell r="F18">
            <v>35.354589999999995</v>
          </cell>
        </row>
        <row r="19">
          <cell r="F19">
            <v>97.915000000000006</v>
          </cell>
        </row>
        <row r="20">
          <cell r="F20">
            <v>448.94004999999999</v>
          </cell>
        </row>
        <row r="21">
          <cell r="F21">
            <v>43.3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N44"/>
  <sheetViews>
    <sheetView showGridLines="0" tabSelected="1" topLeftCell="A13" zoomScale="87" zoomScaleNormal="87" workbookViewId="0">
      <pane xSplit="2565" topLeftCell="F1" activePane="topRight"/>
      <selection activeCell="B8" sqref="B8"/>
      <selection pane="topRight" activeCell="L27" sqref="L27:M30"/>
    </sheetView>
  </sheetViews>
  <sheetFormatPr defaultRowHeight="12.75" x14ac:dyDescent="0.2"/>
  <cols>
    <col min="1" max="1" width="23.85546875" style="2" customWidth="1"/>
    <col min="2" max="9" width="20" style="3" customWidth="1"/>
    <col min="10" max="10" width="20" style="2" customWidth="1"/>
    <col min="11" max="11" width="18.140625" style="2" customWidth="1"/>
    <col min="12" max="12" width="20.85546875" style="2" customWidth="1"/>
    <col min="13" max="13" width="17.42578125" style="2" customWidth="1"/>
    <col min="14" max="16384" width="9.140625" style="2"/>
  </cols>
  <sheetData>
    <row r="4" spans="1:14" s="19" customFormat="1" ht="15" customHeight="1" x14ac:dyDescent="0.2">
      <c r="A4" s="120" t="s">
        <v>32</v>
      </c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8"/>
    </row>
    <row r="5" spans="1:14" s="20" customFormat="1" ht="15" customHeight="1" x14ac:dyDescent="0.2">
      <c r="A5" s="120" t="s">
        <v>26</v>
      </c>
      <c r="B5" s="120"/>
      <c r="C5" s="120"/>
      <c r="D5" s="120"/>
      <c r="E5" s="120"/>
      <c r="F5" s="120"/>
      <c r="G5" s="120"/>
      <c r="H5" s="120"/>
      <c r="I5" s="120"/>
      <c r="J5" s="120"/>
      <c r="K5" s="120"/>
      <c r="L5" s="18"/>
    </row>
    <row r="6" spans="1:14" customFormat="1" x14ac:dyDescent="0.2">
      <c r="A6" s="39"/>
      <c r="B6" s="51"/>
      <c r="C6" s="51"/>
      <c r="D6" s="52"/>
      <c r="E6" s="54"/>
      <c r="F6" s="40"/>
      <c r="G6" s="40"/>
      <c r="H6" s="40"/>
      <c r="I6" s="40"/>
      <c r="J6" s="40"/>
      <c r="K6" s="2"/>
      <c r="L6" s="2"/>
    </row>
    <row r="7" spans="1:14" s="1" customFormat="1" ht="13.5" customHeight="1" x14ac:dyDescent="0.2">
      <c r="A7" s="19"/>
      <c r="B7" s="68"/>
      <c r="C7" s="68"/>
      <c r="D7" s="68"/>
      <c r="E7" s="41"/>
      <c r="F7" s="126"/>
      <c r="G7" s="42"/>
      <c r="H7" s="42"/>
      <c r="I7" s="127"/>
      <c r="K7" s="21" t="s">
        <v>9</v>
      </c>
      <c r="L7" s="5"/>
    </row>
    <row r="8" spans="1:14" s="4" customFormat="1" ht="10.5" customHeight="1" x14ac:dyDescent="0.2">
      <c r="A8" s="118" t="s">
        <v>5</v>
      </c>
      <c r="B8" s="33"/>
      <c r="C8" s="22"/>
      <c r="D8" s="22"/>
      <c r="E8" s="22"/>
      <c r="F8" s="23"/>
      <c r="G8" s="24"/>
      <c r="H8" s="24"/>
      <c r="I8" s="24"/>
      <c r="J8" s="24"/>
      <c r="K8" s="25"/>
    </row>
    <row r="9" spans="1:14" s="4" customFormat="1" ht="52.5" customHeight="1" thickBot="1" x14ac:dyDescent="0.25">
      <c r="A9" s="119"/>
      <c r="B9" s="69" t="s">
        <v>23</v>
      </c>
      <c r="C9" s="26" t="s">
        <v>15</v>
      </c>
      <c r="D9" s="26" t="s">
        <v>24</v>
      </c>
      <c r="E9" s="26" t="s">
        <v>21</v>
      </c>
      <c r="F9" s="26" t="s">
        <v>16</v>
      </c>
      <c r="G9" s="26" t="s">
        <v>25</v>
      </c>
      <c r="H9" s="26" t="s">
        <v>27</v>
      </c>
      <c r="I9" s="26" t="s">
        <v>17</v>
      </c>
      <c r="J9" s="27" t="s">
        <v>18</v>
      </c>
      <c r="K9" s="34" t="s">
        <v>19</v>
      </c>
    </row>
    <row r="10" spans="1:14" ht="33" customHeight="1" thickTop="1" x14ac:dyDescent="0.2">
      <c r="A10" s="44" t="s">
        <v>6</v>
      </c>
      <c r="B10" s="91">
        <v>39129.248319999999</v>
      </c>
      <c r="C10" s="93">
        <v>61370.531049999998</v>
      </c>
      <c r="D10" s="93">
        <v>2384.3205999999996</v>
      </c>
      <c r="E10" s="93">
        <v>45478.482680000001</v>
      </c>
      <c r="F10" s="93">
        <v>288.27572999999995</v>
      </c>
      <c r="G10" s="93">
        <v>30935.414190000003</v>
      </c>
      <c r="H10" s="93">
        <v>7915.5437499999998</v>
      </c>
      <c r="I10" s="93">
        <v>19389.504659999999</v>
      </c>
      <c r="J10" s="93">
        <v>0</v>
      </c>
      <c r="K10" s="107">
        <v>0</v>
      </c>
    </row>
    <row r="11" spans="1:14" ht="33" customHeight="1" x14ac:dyDescent="0.2">
      <c r="A11" s="31" t="s">
        <v>8</v>
      </c>
      <c r="B11" s="92">
        <v>19339.308799999995</v>
      </c>
      <c r="C11" s="94">
        <v>22084.945240000001</v>
      </c>
      <c r="D11" s="94">
        <v>2357.9509600000001</v>
      </c>
      <c r="E11" s="94">
        <v>31236.80127</v>
      </c>
      <c r="F11" s="94">
        <v>272.38390999999996</v>
      </c>
      <c r="G11" s="94">
        <v>21197.72754</v>
      </c>
      <c r="H11" s="94">
        <v>3332.1809399999997</v>
      </c>
      <c r="I11" s="94">
        <v>11279.6834</v>
      </c>
      <c r="J11" s="94">
        <v>1130.45119</v>
      </c>
      <c r="K11" s="108">
        <v>7.8748399999999998</v>
      </c>
    </row>
    <row r="12" spans="1:14" ht="33" customHeight="1" x14ac:dyDescent="0.2">
      <c r="A12" s="32" t="s">
        <v>7</v>
      </c>
      <c r="B12" s="92">
        <v>15637.32525</v>
      </c>
      <c r="C12" s="94">
        <v>1636.9624400000002</v>
      </c>
      <c r="D12" s="94">
        <v>889.09049999999991</v>
      </c>
      <c r="E12" s="94">
        <v>36466.854780000001</v>
      </c>
      <c r="F12" s="94">
        <v>187.55954</v>
      </c>
      <c r="G12" s="94">
        <v>24745.844989999998</v>
      </c>
      <c r="H12" s="94">
        <v>1304.2946899999999</v>
      </c>
      <c r="I12" s="94">
        <v>1662.8520600000002</v>
      </c>
      <c r="J12" s="94">
        <v>2872.6089999999999</v>
      </c>
      <c r="K12" s="108">
        <v>2976.6883499999999</v>
      </c>
    </row>
    <row r="13" spans="1:14" ht="33" customHeight="1" x14ac:dyDescent="0.2">
      <c r="A13" s="32" t="s">
        <v>0</v>
      </c>
      <c r="B13" s="92">
        <v>75486.166900000026</v>
      </c>
      <c r="C13" s="94">
        <v>23153.079870000001</v>
      </c>
      <c r="D13" s="94">
        <v>10531.33754</v>
      </c>
      <c r="E13" s="94">
        <v>131348.04792000001</v>
      </c>
      <c r="F13" s="94">
        <v>1372.6223799999998</v>
      </c>
      <c r="G13" s="94">
        <v>89366.955950000003</v>
      </c>
      <c r="H13" s="94">
        <v>3896.70498</v>
      </c>
      <c r="I13" s="94">
        <v>2042.0620100000001</v>
      </c>
      <c r="J13" s="94">
        <v>1637.9915100000001</v>
      </c>
      <c r="K13" s="108">
        <v>268.70140999999995</v>
      </c>
      <c r="L13" s="17"/>
    </row>
    <row r="14" spans="1:14" ht="33" customHeight="1" x14ac:dyDescent="0.2">
      <c r="A14" s="32" t="s">
        <v>1</v>
      </c>
      <c r="B14" s="92">
        <v>2966.9210099999991</v>
      </c>
      <c r="C14" s="94">
        <v>4367.4099800000004</v>
      </c>
      <c r="D14" s="94">
        <v>1374.50198</v>
      </c>
      <c r="E14" s="94">
        <v>3778.4491800000001</v>
      </c>
      <c r="F14" s="94">
        <v>35.244990000000001</v>
      </c>
      <c r="G14" s="94">
        <v>2581.36427</v>
      </c>
      <c r="H14" s="96">
        <v>574.74605000000008</v>
      </c>
      <c r="I14" s="96">
        <v>412.89600000000002</v>
      </c>
      <c r="J14" s="94">
        <v>39.593919999999997</v>
      </c>
      <c r="K14" s="108">
        <v>0</v>
      </c>
      <c r="L14" s="17"/>
      <c r="M14" s="84"/>
      <c r="N14" s="17"/>
    </row>
    <row r="15" spans="1:14" ht="33" customHeight="1" x14ac:dyDescent="0.2">
      <c r="A15" s="31" t="s">
        <v>2</v>
      </c>
      <c r="B15" s="105">
        <f>10042.22089--15.99214</f>
        <v>10058.213030000001</v>
      </c>
      <c r="C15" s="106">
        <v>13476.63949</v>
      </c>
      <c r="D15" s="94">
        <v>140.0745</v>
      </c>
      <c r="E15" s="74"/>
      <c r="F15" s="74"/>
      <c r="G15" s="74" t="s">
        <v>22</v>
      </c>
      <c r="H15" s="74"/>
      <c r="I15" s="74" t="s">
        <v>22</v>
      </c>
      <c r="J15" s="74"/>
      <c r="K15" s="74"/>
      <c r="L15" s="17"/>
      <c r="M15" s="17"/>
      <c r="N15" s="17"/>
    </row>
    <row r="16" spans="1:14" ht="33" customHeight="1" x14ac:dyDescent="0.2">
      <c r="A16" s="115" t="s">
        <v>3</v>
      </c>
      <c r="B16" s="114">
        <f>SUM([1]PRODERAM2020!F15:F21)</f>
        <v>1218.5541499999999</v>
      </c>
      <c r="C16" s="95">
        <v>7817.1580599999998</v>
      </c>
      <c r="D16" s="95">
        <v>0</v>
      </c>
      <c r="E16" s="75"/>
      <c r="F16" s="75"/>
      <c r="G16" s="75"/>
      <c r="H16" s="75"/>
      <c r="I16" s="75"/>
      <c r="J16" s="75"/>
      <c r="K16" s="87"/>
      <c r="L16" s="85"/>
      <c r="M16" s="85"/>
      <c r="N16" s="85"/>
    </row>
    <row r="17" spans="1:14" ht="33" customHeight="1" x14ac:dyDescent="0.2">
      <c r="A17" s="10" t="s">
        <v>4</v>
      </c>
      <c r="B17" s="73">
        <f>SUM(B10:B16)</f>
        <v>163835.73746000003</v>
      </c>
      <c r="C17" s="72">
        <f>SUM(C10:C16)</f>
        <v>133906.72613</v>
      </c>
      <c r="D17" s="72">
        <f>SUM(D10:D16)</f>
        <v>17677.27608</v>
      </c>
      <c r="E17" s="72">
        <f>SUM(E10:E14)</f>
        <v>248308.63583000001</v>
      </c>
      <c r="F17" s="100">
        <f t="shared" ref="F17:K17" si="0">SUM(F10:F16)</f>
        <v>2156.08655</v>
      </c>
      <c r="G17" s="100">
        <f t="shared" ref="G17" si="1">SUM(G10:G16)</f>
        <v>168827.30694000001</v>
      </c>
      <c r="H17" s="100">
        <f>SUM(H10:H14)</f>
        <v>17023.470410000002</v>
      </c>
      <c r="I17" s="100">
        <f>SUM(I10:I16)</f>
        <v>34786.99813</v>
      </c>
      <c r="J17" s="100">
        <f t="shared" si="0"/>
        <v>5680.6456200000002</v>
      </c>
      <c r="K17" s="101">
        <f t="shared" si="0"/>
        <v>3253.2646</v>
      </c>
      <c r="L17" s="112"/>
      <c r="M17" s="12"/>
    </row>
    <row r="18" spans="1:14" ht="12" customHeight="1" x14ac:dyDescent="0.2">
      <c r="A18" s="38"/>
      <c r="B18" s="99"/>
      <c r="C18" s="99"/>
      <c r="D18" s="99"/>
      <c r="E18" s="99"/>
      <c r="F18" s="38"/>
      <c r="G18" s="38"/>
      <c r="H18" s="38"/>
      <c r="I18" s="38"/>
      <c r="J18" s="38"/>
      <c r="K18" s="12"/>
    </row>
    <row r="19" spans="1:14" ht="12" customHeight="1" x14ac:dyDescent="0.2">
      <c r="A19" s="35"/>
      <c r="B19" s="35"/>
      <c r="C19" s="35"/>
      <c r="D19" s="35"/>
      <c r="E19" s="36"/>
      <c r="F19" s="35"/>
      <c r="G19" s="35"/>
      <c r="H19" s="37"/>
      <c r="I19" s="37"/>
      <c r="J19" s="7"/>
      <c r="K19" s="7"/>
      <c r="L19" s="7"/>
    </row>
    <row r="20" spans="1:14" s="4" customFormat="1" ht="11.25" customHeight="1" x14ac:dyDescent="0.2">
      <c r="A20" s="118" t="s">
        <v>5</v>
      </c>
      <c r="B20" s="45"/>
      <c r="C20" s="22"/>
      <c r="D20" s="22"/>
      <c r="E20" s="22"/>
      <c r="F20" s="23"/>
      <c r="G20" s="24"/>
      <c r="H20" s="24"/>
      <c r="I20" s="24"/>
      <c r="J20" s="47"/>
      <c r="K20" s="28"/>
      <c r="L20" s="70"/>
    </row>
    <row r="21" spans="1:14" s="4" customFormat="1" ht="76.5" customHeight="1" thickBot="1" x14ac:dyDescent="0.25">
      <c r="A21" s="119"/>
      <c r="B21" s="46" t="s">
        <v>13</v>
      </c>
      <c r="C21" s="26" t="s">
        <v>14</v>
      </c>
      <c r="D21" s="26" t="s">
        <v>20</v>
      </c>
      <c r="E21" s="26" t="s">
        <v>11</v>
      </c>
      <c r="F21" s="27" t="s">
        <v>10</v>
      </c>
      <c r="G21" s="27" t="s">
        <v>29</v>
      </c>
      <c r="H21" s="27" t="s">
        <v>12</v>
      </c>
      <c r="I21" s="27" t="s">
        <v>30</v>
      </c>
      <c r="J21" s="48" t="s">
        <v>31</v>
      </c>
      <c r="K21" s="29" t="s">
        <v>4</v>
      </c>
      <c r="L21" s="11"/>
      <c r="M21" s="55"/>
    </row>
    <row r="22" spans="1:14" ht="33" customHeight="1" thickTop="1" x14ac:dyDescent="0.2">
      <c r="A22" s="30" t="s">
        <v>6</v>
      </c>
      <c r="B22" s="91">
        <v>5018.6365700000006</v>
      </c>
      <c r="C22" s="97">
        <v>6424.2021799999993</v>
      </c>
      <c r="D22" s="97">
        <v>7285.1442999999999</v>
      </c>
      <c r="E22" s="74"/>
      <c r="F22" s="74"/>
      <c r="G22" s="74"/>
      <c r="H22" s="74"/>
      <c r="I22" s="74"/>
      <c r="J22" s="121"/>
      <c r="K22" s="86">
        <f>+D22+C22+B22+K10+J10+H10+G10+I10+F10+E10+D10+C10+B10</f>
        <v>225619.30403</v>
      </c>
      <c r="M22" s="17"/>
    </row>
    <row r="23" spans="1:14" ht="33" customHeight="1" x14ac:dyDescent="0.2">
      <c r="A23" s="31" t="s">
        <v>8</v>
      </c>
      <c r="B23" s="92">
        <v>6955.4187400000001</v>
      </c>
      <c r="C23" s="94">
        <v>5828.2613799999999</v>
      </c>
      <c r="D23" s="94">
        <v>1942.91644</v>
      </c>
      <c r="E23" s="74"/>
      <c r="F23" s="74"/>
      <c r="G23" s="74"/>
      <c r="H23" s="74"/>
      <c r="I23" s="74"/>
      <c r="J23" s="122"/>
      <c r="K23" s="86">
        <f>+D23+C23+B23+K11+J11+H11+G11+I11+F11+E11+D11+C11+B11</f>
        <v>126965.90465</v>
      </c>
    </row>
    <row r="24" spans="1:14" ht="33" customHeight="1" x14ac:dyDescent="0.2">
      <c r="A24" s="32" t="s">
        <v>7</v>
      </c>
      <c r="B24" s="92">
        <v>2526.57854</v>
      </c>
      <c r="C24" s="94">
        <v>4913.6001900000001</v>
      </c>
      <c r="D24" s="94">
        <v>1522.4631100000001</v>
      </c>
      <c r="E24" s="74"/>
      <c r="F24" s="74"/>
      <c r="G24" s="74"/>
      <c r="H24" s="74"/>
      <c r="I24" s="74"/>
      <c r="J24" s="122"/>
      <c r="K24" s="86">
        <f>+D24+C24+B24+K12+J12+H12+G12+I12+F12+E12+D12+C12+B12</f>
        <v>97342.723440000002</v>
      </c>
    </row>
    <row r="25" spans="1:14" ht="33" customHeight="1" x14ac:dyDescent="0.2">
      <c r="A25" s="32" t="s">
        <v>0</v>
      </c>
      <c r="B25" s="92">
        <v>17398.430809999998</v>
      </c>
      <c r="C25" s="94">
        <v>40065.09676</v>
      </c>
      <c r="D25" s="94">
        <v>1550.64201</v>
      </c>
      <c r="E25" s="74"/>
      <c r="F25" s="74"/>
      <c r="G25" s="74"/>
      <c r="H25" s="74"/>
      <c r="I25" s="74"/>
      <c r="J25" s="122"/>
      <c r="K25" s="86">
        <f>+D25+C25+B25+K13+J13+H13+G13+I13+F13+E13+D13+C13+B13</f>
        <v>398117.84005</v>
      </c>
    </row>
    <row r="26" spans="1:14" ht="33" customHeight="1" x14ac:dyDescent="0.2">
      <c r="A26" s="32" t="s">
        <v>1</v>
      </c>
      <c r="B26" s="92">
        <v>761.70306000000005</v>
      </c>
      <c r="C26" s="94">
        <v>434.23250999999999</v>
      </c>
      <c r="D26" s="94">
        <v>0</v>
      </c>
      <c r="E26" s="74"/>
      <c r="F26" s="74"/>
      <c r="G26" s="74"/>
      <c r="H26" s="74"/>
      <c r="I26" s="74"/>
      <c r="J26" s="122"/>
      <c r="K26" s="86">
        <f>+D26+C26+B26+K14+J14+H14+G14+I14+F14+E14+D14+C14+B14</f>
        <v>17327.06295</v>
      </c>
      <c r="L26" s="17"/>
      <c r="M26" s="50"/>
      <c r="N26" s="50"/>
    </row>
    <row r="27" spans="1:14" ht="33" customHeight="1" x14ac:dyDescent="0.2">
      <c r="A27" s="31" t="s">
        <v>2</v>
      </c>
      <c r="B27" s="88"/>
      <c r="C27" s="74"/>
      <c r="D27" s="74"/>
      <c r="E27" s="109">
        <v>11785.586139999999</v>
      </c>
      <c r="F27" s="109">
        <v>57038.261290000002</v>
      </c>
      <c r="G27" s="110">
        <f>649970.97/1000</f>
        <v>649.97096999999997</v>
      </c>
      <c r="H27" s="74"/>
      <c r="I27" s="74"/>
      <c r="J27" s="123"/>
      <c r="K27" s="86">
        <f>+B15+C15+D15+E27+F27+G27</f>
        <v>93148.745419999992</v>
      </c>
      <c r="L27" s="17"/>
      <c r="M27" s="60"/>
      <c r="N27" s="53"/>
    </row>
    <row r="28" spans="1:14" ht="33" customHeight="1" x14ac:dyDescent="0.2">
      <c r="A28" s="102" t="s">
        <v>3</v>
      </c>
      <c r="B28" s="89"/>
      <c r="C28" s="75"/>
      <c r="D28" s="75"/>
      <c r="E28" s="75"/>
      <c r="F28" s="75"/>
      <c r="G28" s="75"/>
      <c r="H28" s="113">
        <v>4435.1041100000002</v>
      </c>
      <c r="I28" s="113">
        <v>11020.866969999999</v>
      </c>
      <c r="J28" s="124">
        <v>1677.4687100000001</v>
      </c>
      <c r="K28" s="117">
        <f>+H28+I28+J28+B16+C16</f>
        <v>26169.152000000002</v>
      </c>
      <c r="L28" s="17"/>
      <c r="M28" s="98"/>
    </row>
    <row r="29" spans="1:14" ht="33" customHeight="1" x14ac:dyDescent="0.2">
      <c r="A29" s="103" t="s">
        <v>4</v>
      </c>
      <c r="B29" s="104">
        <f t="shared" ref="B29:I29" si="2">SUM(B22:B28)</f>
        <v>32660.767719999996</v>
      </c>
      <c r="C29" s="72">
        <f t="shared" si="2"/>
        <v>57665.393020000003</v>
      </c>
      <c r="D29" s="72">
        <f t="shared" ref="D29" si="3">SUM(D22:D28)</f>
        <v>12301.165860000001</v>
      </c>
      <c r="E29" s="72">
        <f t="shared" si="2"/>
        <v>11785.586139999999</v>
      </c>
      <c r="F29" s="72">
        <f t="shared" si="2"/>
        <v>57038.261290000002</v>
      </c>
      <c r="G29" s="43">
        <f t="shared" si="2"/>
        <v>649.97096999999997</v>
      </c>
      <c r="H29" s="72">
        <f t="shared" si="2"/>
        <v>4435.1041100000002</v>
      </c>
      <c r="I29" s="72">
        <f t="shared" si="2"/>
        <v>11020.866969999999</v>
      </c>
      <c r="J29" s="125">
        <f t="shared" ref="J29" si="4">SUM(J22:J28)</f>
        <v>1677.4687100000001</v>
      </c>
      <c r="K29" s="116">
        <f>SUM(K22:K28)</f>
        <v>984690.73254</v>
      </c>
      <c r="M29" s="128"/>
    </row>
    <row r="30" spans="1:14" x14ac:dyDescent="0.2">
      <c r="B30" s="6"/>
      <c r="C30" s="6"/>
      <c r="D30" s="6"/>
      <c r="E30" s="2"/>
      <c r="F30" s="2"/>
      <c r="G30" s="2"/>
      <c r="H30" s="2"/>
      <c r="I30" s="2"/>
      <c r="K30" s="17"/>
    </row>
    <row r="31" spans="1:14" s="8" customFormat="1" x14ac:dyDescent="0.2">
      <c r="A31" s="49" t="s">
        <v>28</v>
      </c>
      <c r="B31" s="9"/>
      <c r="C31" s="9"/>
      <c r="D31" s="9"/>
      <c r="E31" s="9"/>
      <c r="F31" s="9"/>
      <c r="G31" s="9"/>
      <c r="H31" s="9"/>
      <c r="I31" s="9"/>
      <c r="K31" s="111"/>
      <c r="M31" s="61"/>
      <c r="N31" s="61"/>
    </row>
    <row r="32" spans="1:14" s="13" customFormat="1" ht="12" x14ac:dyDescent="0.2">
      <c r="B32" s="15"/>
      <c r="C32" s="15"/>
      <c r="D32" s="15"/>
      <c r="E32" s="15"/>
      <c r="F32" s="15"/>
      <c r="G32" s="15"/>
      <c r="H32" s="15"/>
      <c r="I32" s="15"/>
      <c r="J32" s="14"/>
      <c r="M32" s="62"/>
      <c r="N32" s="62"/>
    </row>
    <row r="33" spans="4:14" x14ac:dyDescent="0.2">
      <c r="H33" s="57"/>
      <c r="I33" s="57"/>
      <c r="J33" s="12">
        <f>11.99991-0.0312-1.55322-3.54841-0.70011-0.34269-1.56145</f>
        <v>4.2628299999999992</v>
      </c>
      <c r="K33" s="67"/>
      <c r="L33" s="12"/>
      <c r="M33" s="12"/>
      <c r="N33" s="12"/>
    </row>
    <row r="34" spans="4:14" x14ac:dyDescent="0.2">
      <c r="H34" s="59"/>
      <c r="I34" s="77"/>
      <c r="J34" s="90"/>
      <c r="K34" s="63"/>
      <c r="L34" s="56"/>
      <c r="M34" s="12"/>
      <c r="N34" s="12"/>
    </row>
    <row r="35" spans="4:14" ht="15" x14ac:dyDescent="0.2">
      <c r="D35" s="16"/>
      <c r="H35" s="64"/>
      <c r="I35" s="77"/>
      <c r="J35" s="78"/>
      <c r="K35" s="12"/>
      <c r="L35" s="12"/>
      <c r="M35" s="56"/>
      <c r="N35" s="12"/>
    </row>
    <row r="36" spans="4:14" x14ac:dyDescent="0.2">
      <c r="H36" s="64"/>
      <c r="I36" s="79"/>
      <c r="J36" s="83"/>
      <c r="K36" s="12"/>
      <c r="L36" s="12"/>
      <c r="M36" s="12"/>
      <c r="N36" s="12"/>
    </row>
    <row r="37" spans="4:14" ht="15" customHeight="1" x14ac:dyDescent="0.2">
      <c r="H37" s="65"/>
      <c r="I37" s="80"/>
      <c r="J37" s="83"/>
      <c r="K37" s="12"/>
      <c r="L37" s="67"/>
      <c r="M37" s="12"/>
      <c r="N37" s="12"/>
    </row>
    <row r="38" spans="4:14" ht="15" customHeight="1" x14ac:dyDescent="0.2">
      <c r="H38" s="66"/>
      <c r="I38" s="81"/>
      <c r="J38" s="82"/>
      <c r="K38" s="76"/>
      <c r="L38" s="12"/>
      <c r="M38" s="12"/>
      <c r="N38" s="12"/>
    </row>
    <row r="39" spans="4:14" ht="15" customHeight="1" x14ac:dyDescent="0.2">
      <c r="H39" s="63"/>
      <c r="I39" s="57"/>
      <c r="J39" s="82"/>
      <c r="K39" s="12"/>
      <c r="L39" s="12"/>
      <c r="M39" s="12"/>
      <c r="N39" s="12"/>
    </row>
    <row r="40" spans="4:14" x14ac:dyDescent="0.2">
      <c r="H40" s="57"/>
      <c r="I40" s="58"/>
      <c r="J40" s="12"/>
      <c r="K40" s="12"/>
      <c r="L40" s="12"/>
      <c r="M40" s="12"/>
      <c r="N40" s="12"/>
    </row>
    <row r="41" spans="4:14" x14ac:dyDescent="0.2">
      <c r="H41" s="57"/>
      <c r="I41" s="71"/>
      <c r="J41" s="12"/>
      <c r="K41" s="12"/>
      <c r="L41" s="12"/>
      <c r="M41" s="12"/>
      <c r="N41" s="12"/>
    </row>
    <row r="42" spans="4:14" x14ac:dyDescent="0.2">
      <c r="M42" s="12"/>
      <c r="N42" s="12"/>
    </row>
    <row r="43" spans="4:14" x14ac:dyDescent="0.2">
      <c r="M43" s="12"/>
      <c r="N43" s="12"/>
    </row>
    <row r="44" spans="4:14" x14ac:dyDescent="0.2">
      <c r="M44" s="12"/>
      <c r="N44" s="12"/>
    </row>
  </sheetData>
  <mergeCells count="4">
    <mergeCell ref="A8:A9"/>
    <mergeCell ref="A20:A21"/>
    <mergeCell ref="A4:K4"/>
    <mergeCell ref="A5:K5"/>
  </mergeCells>
  <phoneticPr fontId="7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62" orientation="landscape" r:id="rId1"/>
  <headerFooter alignWithMargins="0">
    <oddFooter xml:space="preserve">&amp;L&amp;8Fonte: IFAP/GPE&amp;R
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ifap</cp:lastModifiedBy>
  <cp:lastPrinted>2019-08-01T10:07:42Z</cp:lastPrinted>
  <dcterms:created xsi:type="dcterms:W3CDTF">2005-10-19T15:39:40Z</dcterms:created>
  <dcterms:modified xsi:type="dcterms:W3CDTF">2019-08-01T10:30:07Z</dcterms:modified>
</cp:coreProperties>
</file>