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9230" windowHeight="3165"/>
  </bookViews>
  <sheets>
    <sheet name="FTA 2018" sheetId="2" r:id="rId1"/>
  </sheets>
  <definedNames>
    <definedName name="_xlnm.Print_Area" localSheetId="0">'FTA 2018'!$B$1:$R$25</definedName>
  </definedNames>
  <calcPr calcId="145621"/>
</workbook>
</file>

<file path=xl/calcChain.xml><?xml version="1.0" encoding="utf-8"?>
<calcChain xmlns="http://schemas.openxmlformats.org/spreadsheetml/2006/main">
  <c r="R18" i="2" l="1"/>
  <c r="R17" i="2"/>
  <c r="R16" i="2"/>
  <c r="R15" i="2"/>
  <c r="R14" i="2"/>
  <c r="Q21" i="2" l="1"/>
  <c r="Q25" i="2" s="1"/>
  <c r="P21" i="2"/>
  <c r="P25" i="2" s="1"/>
  <c r="O21" i="2"/>
  <c r="O25" i="2" s="1"/>
  <c r="N21" i="2"/>
  <c r="N25" i="2" s="1"/>
  <c r="M21" i="2"/>
  <c r="M25" i="2" s="1"/>
  <c r="R21" i="2" l="1"/>
  <c r="R25" i="2" s="1"/>
  <c r="R23" i="2" l="1"/>
  <c r="C21" i="2"/>
  <c r="E21" i="2" l="1"/>
  <c r="E25" i="2" l="1"/>
  <c r="R19" i="2" l="1"/>
  <c r="K21" i="2"/>
  <c r="K25" i="2" s="1"/>
  <c r="I21" i="2"/>
  <c r="I25" i="2" s="1"/>
  <c r="C25" i="2"/>
  <c r="D21" i="2" l="1"/>
  <c r="D25" i="2" s="1"/>
  <c r="L21" i="2"/>
  <c r="L25" i="2" s="1"/>
  <c r="J21" i="2"/>
  <c r="J25" i="2" s="1"/>
  <c r="H21" i="2" l="1"/>
  <c r="H25" i="2" s="1"/>
  <c r="G21" i="2"/>
  <c r="G25" i="2" s="1"/>
  <c r="F21" i="2" l="1"/>
  <c r="F25" i="2" s="1"/>
</calcChain>
</file>

<file path=xl/sharedStrings.xml><?xml version="1.0" encoding="utf-8"?>
<sst xmlns="http://schemas.openxmlformats.org/spreadsheetml/2006/main" count="41" uniqueCount="23">
  <si>
    <t>Alentejo</t>
  </si>
  <si>
    <t>Algarve</t>
  </si>
  <si>
    <t>Norte</t>
  </si>
  <si>
    <t>Centro</t>
  </si>
  <si>
    <t>Lisboa e Vale do Tejo</t>
  </si>
  <si>
    <t>Região Agrária</t>
  </si>
  <si>
    <t>Açores</t>
  </si>
  <si>
    <t>Madeira</t>
  </si>
  <si>
    <t>Nº Beneficiários Pagos</t>
  </si>
  <si>
    <t>Montante Pago</t>
  </si>
  <si>
    <t>FLORESTAÇÃO DE TERRAS AGRÍCOLAS</t>
  </si>
  <si>
    <t>Programa RURIS</t>
  </si>
  <si>
    <t>Montante: mil euros</t>
  </si>
  <si>
    <t>Prémio Manutenção</t>
  </si>
  <si>
    <t>Prémio Perda Rendimento</t>
  </si>
  <si>
    <t>Programa PRODER</t>
  </si>
  <si>
    <t>Montante Total
Pago</t>
  </si>
  <si>
    <t>Total</t>
  </si>
  <si>
    <t>Total Continente</t>
  </si>
  <si>
    <t>QCA I e II - Medidas Florestais             Reg. 2328/91 e 2080/92  
Prémio Perda Rendimento</t>
  </si>
  <si>
    <t>CAMPANHA 2018</t>
  </si>
  <si>
    <t>Programa PDR2020</t>
  </si>
  <si>
    <t>Pagamentos efetuados até 31 de julho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</si>
</sst>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__;"/>
    <numFmt numFmtId="165" formatCode="#,##0.0__;"/>
    <numFmt numFmtId="166" formatCode="#,##0.0_;"/>
    <numFmt numFmtId="167" formatCode="#,##0__"/>
    <numFmt numFmtId="168" formatCode="#,##0.00000"/>
    <numFmt numFmtId="169" formatCode="#,##0.00___;"/>
    <numFmt numFmtId="170" formatCode="#,##0.0___;"/>
    <numFmt numFmtId="171" formatCode="#,##0.0_____;"/>
  </numFmts>
  <fonts count="21" x14ac:knownFonts="1"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56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 style="thin">
        <color theme="4" tint="-0.24994659260841701"/>
      </bottom>
      <diagonal/>
    </border>
    <border>
      <left style="thin">
        <color indexed="64"/>
      </left>
      <right/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64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horizontal="centerContinuous"/>
    </xf>
    <xf numFmtId="0" fontId="9" fillId="0" borderId="0" xfId="0" applyFont="1" applyFill="1"/>
    <xf numFmtId="0" fontId="6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167" fontId="0" fillId="0" borderId="0" xfId="0" applyNumberFormat="1"/>
    <xf numFmtId="0" fontId="1" fillId="0" borderId="0" xfId="0" applyFont="1" applyBorder="1"/>
    <xf numFmtId="0" fontId="9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168" fontId="0" fillId="0" borderId="0" xfId="0" applyNumberFormat="1"/>
    <xf numFmtId="0" fontId="13" fillId="0" borderId="0" xfId="0" applyFont="1" applyFill="1" applyBorder="1"/>
    <xf numFmtId="0" fontId="12" fillId="0" borderId="0" xfId="0" applyFont="1" applyAlignment="1">
      <alignment horizontal="centerContinuous" vertical="center"/>
    </xf>
    <xf numFmtId="0" fontId="15" fillId="0" borderId="0" xfId="0" quotePrefix="1" applyFont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0" xfId="0" applyFont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165" fontId="2" fillId="2" borderId="15" xfId="0" applyNumberFormat="1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166" fontId="2" fillId="0" borderId="14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7" fillId="0" borderId="0" xfId="0" applyFont="1" applyBorder="1"/>
    <xf numFmtId="14" fontId="8" fillId="0" borderId="0" xfId="0" applyNumberFormat="1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 vertical="center"/>
    </xf>
    <xf numFmtId="169" fontId="18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69" fontId="18" fillId="0" borderId="0" xfId="1" applyNumberFormat="1" applyFont="1" applyFill="1" applyBorder="1" applyAlignment="1">
      <alignment vertical="center"/>
    </xf>
    <xf numFmtId="171" fontId="19" fillId="0" borderId="11" xfId="1" applyNumberFormat="1" applyFont="1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164" fontId="1" fillId="2" borderId="33" xfId="0" applyNumberFormat="1" applyFont="1" applyFill="1" applyBorder="1" applyAlignment="1">
      <alignment vertical="center"/>
    </xf>
    <xf numFmtId="165" fontId="1" fillId="2" borderId="34" xfId="0" applyNumberFormat="1" applyFont="1" applyFill="1" applyBorder="1" applyAlignment="1">
      <alignment vertical="center"/>
    </xf>
    <xf numFmtId="165" fontId="1" fillId="2" borderId="35" xfId="0" applyNumberFormat="1" applyFont="1" applyFill="1" applyBorder="1" applyAlignment="1">
      <alignment vertical="center"/>
    </xf>
    <xf numFmtId="171" fontId="19" fillId="0" borderId="9" xfId="1" applyNumberFormat="1" applyFont="1" applyFill="1" applyBorder="1" applyAlignment="1">
      <alignment vertical="center"/>
    </xf>
    <xf numFmtId="171" fontId="19" fillId="0" borderId="32" xfId="1" applyNumberFormat="1" applyFont="1" applyFill="1" applyBorder="1" applyAlignment="1">
      <alignment vertical="center"/>
    </xf>
    <xf numFmtId="166" fontId="20" fillId="3" borderId="37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8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Border="1"/>
    <xf numFmtId="164" fontId="2" fillId="2" borderId="2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165" fontId="2" fillId="2" borderId="18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2" borderId="16" xfId="0" applyNumberFormat="1" applyFont="1" applyFill="1" applyBorder="1" applyAlignment="1">
      <alignment vertical="center"/>
    </xf>
    <xf numFmtId="165" fontId="2" fillId="0" borderId="18" xfId="0" applyNumberFormat="1" applyFont="1" applyFill="1" applyBorder="1" applyAlignment="1">
      <alignment vertical="center"/>
    </xf>
    <xf numFmtId="165" fontId="2" fillId="0" borderId="16" xfId="0" applyNumberFormat="1" applyFont="1" applyFill="1" applyBorder="1" applyAlignment="1">
      <alignment vertical="center"/>
    </xf>
    <xf numFmtId="165" fontId="2" fillId="0" borderId="15" xfId="0" applyNumberFormat="1" applyFont="1" applyFill="1" applyBorder="1" applyAlignment="1">
      <alignment vertical="center"/>
    </xf>
    <xf numFmtId="0" fontId="2" fillId="0" borderId="41" xfId="0" quotePrefix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right" vertical="center"/>
    </xf>
    <xf numFmtId="164" fontId="2" fillId="2" borderId="42" xfId="0" applyNumberFormat="1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" fillId="0" borderId="44" xfId="0" applyNumberFormat="1" applyFont="1" applyFill="1" applyBorder="1" applyAlignment="1">
      <alignment vertical="center"/>
    </xf>
    <xf numFmtId="164" fontId="1" fillId="2" borderId="45" xfId="0" applyNumberFormat="1" applyFont="1" applyFill="1" applyBorder="1" applyAlignment="1">
      <alignment vertical="center"/>
    </xf>
    <xf numFmtId="0" fontId="0" fillId="0" borderId="46" xfId="0" applyBorder="1"/>
    <xf numFmtId="166" fontId="20" fillId="3" borderId="47" xfId="0" applyNumberFormat="1" applyFont="1" applyFill="1" applyBorder="1" applyAlignment="1">
      <alignment vertical="center"/>
    </xf>
    <xf numFmtId="168" fontId="0" fillId="0" borderId="0" xfId="0" applyNumberFormat="1" applyBorder="1"/>
    <xf numFmtId="164" fontId="1" fillId="2" borderId="33" xfId="0" applyNumberFormat="1" applyFont="1" applyFill="1" applyBorder="1" applyAlignment="1">
      <alignment horizontal="right" vertical="center"/>
    </xf>
    <xf numFmtId="167" fontId="2" fillId="2" borderId="28" xfId="0" applyNumberFormat="1" applyFont="1" applyFill="1" applyBorder="1" applyAlignment="1">
      <alignment horizontal="right" vertical="center"/>
    </xf>
    <xf numFmtId="167" fontId="2" fillId="0" borderId="29" xfId="0" applyNumberFormat="1" applyFont="1" applyFill="1" applyBorder="1" applyAlignment="1">
      <alignment horizontal="right" vertical="center"/>
    </xf>
    <xf numFmtId="167" fontId="1" fillId="2" borderId="31" xfId="0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7" fontId="1" fillId="2" borderId="36" xfId="0" applyNumberFormat="1" applyFont="1" applyFill="1" applyBorder="1" applyAlignment="1">
      <alignment horizontal="right" vertical="center"/>
    </xf>
    <xf numFmtId="164" fontId="2" fillId="0" borderId="51" xfId="0" applyNumberFormat="1" applyFont="1" applyFill="1" applyBorder="1" applyAlignment="1">
      <alignment horizontal="right" vertical="center"/>
    </xf>
    <xf numFmtId="164" fontId="2" fillId="0" borderId="29" xfId="0" applyNumberFormat="1" applyFont="1" applyFill="1" applyBorder="1" applyAlignment="1">
      <alignment vertical="center"/>
    </xf>
    <xf numFmtId="164" fontId="2" fillId="0" borderId="28" xfId="0" applyNumberFormat="1" applyFont="1" applyFill="1" applyBorder="1" applyAlignment="1">
      <alignment vertical="center"/>
    </xf>
    <xf numFmtId="164" fontId="2" fillId="0" borderId="29" xfId="0" applyNumberFormat="1" applyFont="1" applyFill="1" applyBorder="1" applyAlignment="1">
      <alignment horizontal="right" vertical="center"/>
    </xf>
    <xf numFmtId="164" fontId="2" fillId="0" borderId="31" xfId="0" applyNumberFormat="1" applyFont="1" applyFill="1" applyBorder="1" applyAlignment="1">
      <alignment horizontal="right" vertical="center"/>
    </xf>
    <xf numFmtId="171" fontId="18" fillId="0" borderId="53" xfId="1" applyNumberFormat="1" applyFont="1" applyFill="1" applyBorder="1" applyAlignment="1">
      <alignment vertical="center"/>
    </xf>
    <xf numFmtId="171" fontId="18" fillId="0" borderId="54" xfId="1" applyNumberFormat="1" applyFont="1" applyFill="1" applyBorder="1" applyAlignment="1">
      <alignment vertical="center"/>
    </xf>
    <xf numFmtId="171" fontId="18" fillId="0" borderId="55" xfId="1" applyNumberFormat="1" applyFont="1" applyFill="1" applyBorder="1" applyAlignment="1">
      <alignment vertical="center"/>
    </xf>
    <xf numFmtId="171" fontId="19" fillId="2" borderId="37" xfId="1" applyNumberFormat="1" applyFont="1" applyFill="1" applyBorder="1" applyAlignment="1">
      <alignment vertical="center"/>
    </xf>
    <xf numFmtId="170" fontId="18" fillId="0" borderId="0" xfId="1" applyNumberFormat="1" applyFont="1" applyFill="1" applyBorder="1" applyAlignment="1">
      <alignment horizontal="center" vertical="center" wrapText="1"/>
    </xf>
    <xf numFmtId="170" fontId="18" fillId="0" borderId="26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164673</xdr:colOff>
      <xdr:row>1</xdr:row>
      <xdr:rowOff>81822</xdr:rowOff>
    </xdr:from>
    <xdr:to>
      <xdr:col>2</xdr:col>
      <xdr:colOff>136071</xdr:colOff>
      <xdr:row>2</xdr:row>
      <xdr:rowOff>52337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78" y="270229"/>
          <a:ext cx="1373981" cy="45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J30"/>
  <sheetViews>
    <sheetView showGridLines="0" tabSelected="1" topLeftCell="G1" zoomScale="80" zoomScaleNormal="80" workbookViewId="0">
      <selection activeCell="T21" sqref="T21"/>
    </sheetView>
  </sheetViews>
  <sheetFormatPr defaultRowHeight="12.75" x14ac:dyDescent="0.2"/>
  <cols>
    <col min="1" max="1" width="2.83203125" style="10" customWidth="1"/>
    <col min="2" max="2" width="24.5" customWidth="1"/>
    <col min="3" max="4" width="21.1640625" customWidth="1"/>
    <col min="5" max="6" width="17.83203125" hidden="1" customWidth="1"/>
    <col min="7" max="12" width="17.83203125" customWidth="1"/>
    <col min="13" max="13" width="21.1640625" customWidth="1"/>
    <col min="14" max="17" width="17.83203125" customWidth="1"/>
    <col min="18" max="18" width="18.33203125" style="40" customWidth="1"/>
  </cols>
  <sheetData>
    <row r="1" spans="1:244" s="13" customFormat="1" ht="15" x14ac:dyDescent="0.25">
      <c r="A1" s="37"/>
      <c r="B1" s="1"/>
      <c r="C1" s="1"/>
      <c r="D1" s="1"/>
      <c r="E1" s="1"/>
      <c r="F1" s="1"/>
      <c r="G1" s="1"/>
      <c r="H1" s="1"/>
      <c r="I1" s="1"/>
      <c r="J1" s="1"/>
      <c r="M1" s="1"/>
      <c r="N1" s="1"/>
      <c r="R1" s="40"/>
    </row>
    <row r="2" spans="1:244" s="10" customFormat="1" ht="38.25" customHeight="1" x14ac:dyDescent="0.2">
      <c r="B2"/>
      <c r="C2"/>
      <c r="D2"/>
      <c r="E2"/>
      <c r="F2"/>
      <c r="G2"/>
      <c r="H2"/>
      <c r="I2"/>
      <c r="J2"/>
      <c r="M2"/>
      <c r="N2"/>
      <c r="R2" s="40"/>
    </row>
    <row r="3" spans="1:244" s="10" customFormat="1" ht="38.25" customHeight="1" x14ac:dyDescent="0.2">
      <c r="B3"/>
      <c r="C3"/>
      <c r="D3"/>
      <c r="E3"/>
      <c r="F3"/>
      <c r="G3"/>
      <c r="H3"/>
      <c r="I3"/>
      <c r="J3"/>
      <c r="M3"/>
      <c r="N3"/>
      <c r="R3" s="40"/>
    </row>
    <row r="4" spans="1:244" s="18" customFormat="1" ht="20.25" customHeight="1" x14ac:dyDescent="0.25">
      <c r="B4" s="102" t="s">
        <v>10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244" s="18" customFormat="1" ht="32.25" customHeight="1" x14ac:dyDescent="0.2">
      <c r="B5" s="96" t="s">
        <v>20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244" s="36" customFormat="1" ht="20.25" customHeight="1" x14ac:dyDescent="0.2">
      <c r="B6" s="95" t="s">
        <v>22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244" s="14" customFormat="1" ht="27" customHeight="1" x14ac:dyDescent="0.2">
      <c r="A7" s="38"/>
      <c r="B7" s="4"/>
      <c r="C7" s="4"/>
      <c r="D7" s="4"/>
      <c r="E7" s="5"/>
      <c r="F7" s="5"/>
      <c r="G7" s="5"/>
      <c r="H7" s="5"/>
      <c r="I7" s="5"/>
      <c r="J7" s="5"/>
      <c r="M7" s="5"/>
      <c r="N7" s="5"/>
      <c r="R7" s="41"/>
    </row>
    <row r="8" spans="1:244" s="10" customFormat="1" ht="10.5" customHeight="1" x14ac:dyDescent="0.2">
      <c r="A8" s="39"/>
      <c r="B8" s="2"/>
      <c r="C8" s="2"/>
      <c r="D8" s="2"/>
      <c r="E8" s="19"/>
      <c r="F8" s="20"/>
      <c r="G8" s="19"/>
      <c r="H8" s="20"/>
      <c r="I8" s="19"/>
      <c r="J8" s="21"/>
      <c r="M8" s="19"/>
      <c r="N8" s="21"/>
      <c r="R8" s="41"/>
    </row>
    <row r="9" spans="1:244" s="10" customFormat="1" ht="10.5" customHeight="1" x14ac:dyDescent="0.2">
      <c r="A9" s="39"/>
      <c r="B9" s="2"/>
      <c r="C9" s="2"/>
      <c r="E9" s="103"/>
      <c r="F9" s="103"/>
      <c r="G9" s="103"/>
      <c r="H9" s="103"/>
      <c r="I9" s="22"/>
      <c r="J9" s="21"/>
      <c r="M9" s="22"/>
      <c r="N9" s="21"/>
    </row>
    <row r="10" spans="1:244" s="15" customFormat="1" ht="20.100000000000001" customHeight="1" x14ac:dyDescent="0.2">
      <c r="A10" s="6"/>
      <c r="B10" s="6"/>
      <c r="C10" s="6"/>
      <c r="D10" s="6"/>
      <c r="E10" s="32"/>
      <c r="F10" s="32"/>
      <c r="G10" s="32"/>
      <c r="H10" s="21"/>
      <c r="J10" s="32"/>
      <c r="N10" s="32"/>
      <c r="R10" s="21" t="s">
        <v>12</v>
      </c>
    </row>
    <row r="11" spans="1:244" s="15" customFormat="1" ht="46.5" customHeight="1" x14ac:dyDescent="0.2">
      <c r="A11" s="6"/>
      <c r="B11" s="104" t="s">
        <v>5</v>
      </c>
      <c r="C11" s="109" t="s">
        <v>19</v>
      </c>
      <c r="D11" s="110"/>
      <c r="E11" s="106" t="s">
        <v>11</v>
      </c>
      <c r="F11" s="98"/>
      <c r="G11" s="98"/>
      <c r="H11" s="98"/>
      <c r="I11" s="97" t="s">
        <v>15</v>
      </c>
      <c r="J11" s="98"/>
      <c r="K11" s="98"/>
      <c r="L11" s="108"/>
      <c r="M11" s="97" t="s">
        <v>21</v>
      </c>
      <c r="N11" s="98"/>
      <c r="O11" s="98"/>
      <c r="P11" s="98"/>
      <c r="Q11" s="113" t="s">
        <v>8</v>
      </c>
      <c r="R11" s="93" t="s">
        <v>16</v>
      </c>
    </row>
    <row r="12" spans="1:244" s="15" customFormat="1" ht="38.25" customHeight="1" x14ac:dyDescent="0.2">
      <c r="A12" s="6"/>
      <c r="B12" s="104"/>
      <c r="C12" s="111"/>
      <c r="D12" s="112"/>
      <c r="E12" s="107" t="s">
        <v>13</v>
      </c>
      <c r="F12" s="100"/>
      <c r="G12" s="99" t="s">
        <v>14</v>
      </c>
      <c r="H12" s="101"/>
      <c r="I12" s="99" t="s">
        <v>13</v>
      </c>
      <c r="J12" s="100"/>
      <c r="K12" s="99" t="s">
        <v>14</v>
      </c>
      <c r="L12" s="101"/>
      <c r="M12" s="99" t="s">
        <v>13</v>
      </c>
      <c r="N12" s="100"/>
      <c r="O12" s="99" t="s">
        <v>14</v>
      </c>
      <c r="P12" s="101"/>
      <c r="Q12" s="113"/>
      <c r="R12" s="93"/>
    </row>
    <row r="13" spans="1:244" s="16" customFormat="1" ht="37.5" customHeight="1" thickBot="1" x14ac:dyDescent="0.2">
      <c r="A13" s="7"/>
      <c r="B13" s="105"/>
      <c r="C13" s="33" t="s">
        <v>8</v>
      </c>
      <c r="D13" s="34" t="s">
        <v>9</v>
      </c>
      <c r="E13" s="68" t="s">
        <v>8</v>
      </c>
      <c r="F13" s="35" t="s">
        <v>9</v>
      </c>
      <c r="G13" s="33" t="s">
        <v>8</v>
      </c>
      <c r="H13" s="34" t="s">
        <v>9</v>
      </c>
      <c r="I13" s="33" t="s">
        <v>8</v>
      </c>
      <c r="J13" s="35" t="s">
        <v>9</v>
      </c>
      <c r="K13" s="33" t="s">
        <v>8</v>
      </c>
      <c r="L13" s="34" t="s">
        <v>9</v>
      </c>
      <c r="M13" s="33" t="s">
        <v>8</v>
      </c>
      <c r="N13" s="35" t="s">
        <v>9</v>
      </c>
      <c r="O13" s="33" t="s">
        <v>8</v>
      </c>
      <c r="P13" s="34" t="s">
        <v>9</v>
      </c>
      <c r="Q13" s="114"/>
      <c r="R13" s="94"/>
    </row>
    <row r="14" spans="1:244" s="9" customFormat="1" ht="38.25" customHeight="1" thickTop="1" x14ac:dyDescent="0.2">
      <c r="A14" s="8"/>
      <c r="B14" s="29" t="s">
        <v>2</v>
      </c>
      <c r="C14" s="53">
        <v>916</v>
      </c>
      <c r="D14" s="65">
        <v>1320.3182199999999</v>
      </c>
      <c r="E14" s="69">
        <v>0</v>
      </c>
      <c r="F14" s="59">
        <v>0</v>
      </c>
      <c r="G14" s="60">
        <v>646</v>
      </c>
      <c r="H14" s="61">
        <v>888.90697999999998</v>
      </c>
      <c r="I14" s="58">
        <v>63</v>
      </c>
      <c r="J14" s="59">
        <v>90.989800000000002</v>
      </c>
      <c r="K14" s="60">
        <v>54</v>
      </c>
      <c r="L14" s="61">
        <v>80.987179999999995</v>
      </c>
      <c r="M14" s="58">
        <v>1</v>
      </c>
      <c r="N14" s="59">
        <v>1.3707</v>
      </c>
      <c r="O14" s="60">
        <v>1</v>
      </c>
      <c r="P14" s="61">
        <v>1.7477199999999999</v>
      </c>
      <c r="Q14" s="84">
        <v>1530</v>
      </c>
      <c r="R14" s="89">
        <f>+L14+J14+H14+F14+D14+P14+N14</f>
        <v>2384.3205999999996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</row>
    <row r="15" spans="1:244" ht="38.25" customHeight="1" x14ac:dyDescent="0.2">
      <c r="A15" s="8"/>
      <c r="B15" s="31" t="s">
        <v>3</v>
      </c>
      <c r="C15" s="54">
        <v>311</v>
      </c>
      <c r="D15" s="66">
        <v>765.81396999999993</v>
      </c>
      <c r="E15" s="70">
        <v>0</v>
      </c>
      <c r="F15" s="63">
        <v>0</v>
      </c>
      <c r="G15" s="62">
        <v>522</v>
      </c>
      <c r="H15" s="64">
        <v>1070.5319399999998</v>
      </c>
      <c r="I15" s="62">
        <v>41</v>
      </c>
      <c r="J15" s="63">
        <v>305.00900000000001</v>
      </c>
      <c r="K15" s="62">
        <v>50</v>
      </c>
      <c r="L15" s="64">
        <v>201.31563</v>
      </c>
      <c r="M15" s="62">
        <v>0</v>
      </c>
      <c r="N15" s="63">
        <v>0</v>
      </c>
      <c r="O15" s="62">
        <v>3</v>
      </c>
      <c r="P15" s="64">
        <v>15.280419999999999</v>
      </c>
      <c r="Q15" s="85">
        <v>852</v>
      </c>
      <c r="R15" s="90">
        <f>+L15+J15+H15+F15+D15+P15+N15</f>
        <v>2357.9509600000001</v>
      </c>
      <c r="S15" s="10"/>
    </row>
    <row r="16" spans="1:244" ht="38.25" customHeight="1" x14ac:dyDescent="0.2">
      <c r="A16" s="8"/>
      <c r="B16" s="30" t="s">
        <v>4</v>
      </c>
      <c r="C16" s="55">
        <v>100</v>
      </c>
      <c r="D16" s="67">
        <v>295.35638</v>
      </c>
      <c r="E16" s="71">
        <v>0</v>
      </c>
      <c r="F16" s="24">
        <v>0</v>
      </c>
      <c r="G16" s="23">
        <v>240</v>
      </c>
      <c r="H16" s="26">
        <v>385.66570000000002</v>
      </c>
      <c r="I16" s="23">
        <v>30</v>
      </c>
      <c r="J16" s="24">
        <v>93.316999999999993</v>
      </c>
      <c r="K16" s="23">
        <v>34</v>
      </c>
      <c r="L16" s="26">
        <v>103.64653999999999</v>
      </c>
      <c r="M16" s="23">
        <v>1</v>
      </c>
      <c r="N16" s="24">
        <v>4.5999999999999996</v>
      </c>
      <c r="O16" s="23">
        <v>1</v>
      </c>
      <c r="P16" s="26">
        <v>6.50488</v>
      </c>
      <c r="Q16" s="86">
        <v>349</v>
      </c>
      <c r="R16" s="90">
        <f>+L16+J16+H16+F16+D16+P16+N16</f>
        <v>889.09049999999991</v>
      </c>
      <c r="S16" s="10"/>
    </row>
    <row r="17" spans="1:19" ht="38.25" customHeight="1" x14ac:dyDescent="0.2">
      <c r="A17" s="8"/>
      <c r="B17" s="31" t="s">
        <v>0</v>
      </c>
      <c r="C17" s="53">
        <v>638</v>
      </c>
      <c r="D17" s="66">
        <v>4846.99694</v>
      </c>
      <c r="E17" s="70">
        <v>0</v>
      </c>
      <c r="F17" s="63">
        <v>0</v>
      </c>
      <c r="G17" s="62">
        <v>958</v>
      </c>
      <c r="H17" s="64">
        <v>4066.2782099999999</v>
      </c>
      <c r="I17" s="62">
        <v>156</v>
      </c>
      <c r="J17" s="63">
        <v>705.90160000000003</v>
      </c>
      <c r="K17" s="62">
        <v>182</v>
      </c>
      <c r="L17" s="64">
        <v>893.47228000000007</v>
      </c>
      <c r="M17" s="62">
        <v>1</v>
      </c>
      <c r="N17" s="63">
        <v>0.51600000000000001</v>
      </c>
      <c r="O17" s="62">
        <v>5</v>
      </c>
      <c r="P17" s="64">
        <v>18.172509999999999</v>
      </c>
      <c r="Q17" s="87">
        <v>1653</v>
      </c>
      <c r="R17" s="90">
        <f>+L17+J17+H17+F17+D17+P17+N17</f>
        <v>10531.33754</v>
      </c>
      <c r="S17" s="10"/>
    </row>
    <row r="18" spans="1:19" ht="38.25" customHeight="1" x14ac:dyDescent="0.2">
      <c r="A18" s="8"/>
      <c r="B18" s="30" t="s">
        <v>1</v>
      </c>
      <c r="C18" s="55">
        <v>330</v>
      </c>
      <c r="D18" s="67">
        <v>920.57762000000002</v>
      </c>
      <c r="E18" s="71">
        <v>0</v>
      </c>
      <c r="F18" s="24">
        <v>0</v>
      </c>
      <c r="G18" s="23">
        <v>135</v>
      </c>
      <c r="H18" s="26">
        <v>424.44476000000003</v>
      </c>
      <c r="I18" s="23">
        <v>4</v>
      </c>
      <c r="J18" s="24">
        <v>15.945600000000001</v>
      </c>
      <c r="K18" s="23">
        <v>6</v>
      </c>
      <c r="L18" s="26">
        <v>13.534000000000001</v>
      </c>
      <c r="M18" s="23">
        <v>0</v>
      </c>
      <c r="N18" s="24">
        <v>0</v>
      </c>
      <c r="O18" s="23">
        <v>0</v>
      </c>
      <c r="P18" s="26">
        <v>0</v>
      </c>
      <c r="Q18" s="88">
        <v>433</v>
      </c>
      <c r="R18" s="91">
        <f>+L18+J18+H18+F18+D18+P18+N18</f>
        <v>1374.50198</v>
      </c>
      <c r="S18" s="10"/>
    </row>
    <row r="19" spans="1:19" ht="38.25" hidden="1" customHeight="1" x14ac:dyDescent="0.2">
      <c r="A19" s="8"/>
      <c r="B19" s="30" t="s">
        <v>6</v>
      </c>
      <c r="C19" s="23"/>
      <c r="D19" s="26">
        <v>2056.2524200000003</v>
      </c>
      <c r="E19" s="71"/>
      <c r="F19" s="24"/>
      <c r="G19" s="23"/>
      <c r="H19" s="26"/>
      <c r="I19" s="23"/>
      <c r="J19" s="24"/>
      <c r="K19" s="23"/>
      <c r="L19" s="26"/>
      <c r="M19" s="23"/>
      <c r="N19" s="24"/>
      <c r="O19" s="23"/>
      <c r="P19" s="26"/>
      <c r="Q19" s="78"/>
      <c r="R19" s="43">
        <f>SUM(R14:R18)</f>
        <v>17537.201580000001</v>
      </c>
      <c r="S19" s="10"/>
    </row>
    <row r="20" spans="1:19" s="3" customFormat="1" ht="38.25" hidden="1" customHeight="1" x14ac:dyDescent="0.2">
      <c r="A20" s="11"/>
      <c r="B20" s="25" t="s">
        <v>7</v>
      </c>
      <c r="C20" s="27"/>
      <c r="D20" s="28"/>
      <c r="E20" s="72"/>
      <c r="F20" s="28"/>
      <c r="G20" s="27"/>
      <c r="H20" s="28"/>
      <c r="I20" s="27"/>
      <c r="J20" s="28"/>
      <c r="K20" s="27"/>
      <c r="L20" s="28"/>
      <c r="M20" s="27"/>
      <c r="N20" s="28"/>
      <c r="O20" s="27"/>
      <c r="P20" s="28"/>
      <c r="Q20" s="79"/>
      <c r="R20" s="40"/>
      <c r="S20" s="8"/>
    </row>
    <row r="21" spans="1:19" ht="38.25" customHeight="1" x14ac:dyDescent="0.2">
      <c r="A21" s="8"/>
      <c r="B21" s="44" t="s">
        <v>18</v>
      </c>
      <c r="C21" s="45">
        <f t="shared" ref="C21" si="0">SUM(C14:C18)</f>
        <v>2295</v>
      </c>
      <c r="D21" s="47">
        <f t="shared" ref="D21" si="1">SUM(D14:D18)</f>
        <v>8149.0631300000005</v>
      </c>
      <c r="E21" s="73">
        <f>SUM(E14:E18)</f>
        <v>0</v>
      </c>
      <c r="F21" s="46">
        <f t="shared" ref="F21:H21" si="2">SUM(F14:F18)</f>
        <v>0</v>
      </c>
      <c r="G21" s="45">
        <f t="shared" si="2"/>
        <v>2501</v>
      </c>
      <c r="H21" s="47">
        <f t="shared" si="2"/>
        <v>6835.8275900000008</v>
      </c>
      <c r="I21" s="45">
        <f>SUM(I14:I18)</f>
        <v>294</v>
      </c>
      <c r="J21" s="46">
        <f t="shared" ref="J21:L21" si="3">SUM(J14:J18)</f>
        <v>1211.163</v>
      </c>
      <c r="K21" s="45">
        <f>SUM(K14:K18)</f>
        <v>326</v>
      </c>
      <c r="L21" s="47">
        <f t="shared" si="3"/>
        <v>1292.9556300000002</v>
      </c>
      <c r="M21" s="45">
        <f>SUM(M14:M18)</f>
        <v>3</v>
      </c>
      <c r="N21" s="46">
        <f t="shared" ref="N21" si="4">SUM(N14:N18)</f>
        <v>6.4866999999999999</v>
      </c>
      <c r="O21" s="45">
        <f>SUM(O14:O18)</f>
        <v>10</v>
      </c>
      <c r="P21" s="47">
        <f t="shared" ref="P21" si="5">SUM(P14:P18)</f>
        <v>41.705529999999996</v>
      </c>
      <c r="Q21" s="80">
        <f>SUM(Q14:Q18)</f>
        <v>4817</v>
      </c>
      <c r="R21" s="48">
        <f>SUM(R14:R18)</f>
        <v>17537.201580000001</v>
      </c>
      <c r="S21" s="57"/>
    </row>
    <row r="22" spans="1:19" x14ac:dyDescent="0.2">
      <c r="E22" s="74"/>
      <c r="F22" s="10"/>
      <c r="G22" s="10"/>
      <c r="H22" s="10"/>
      <c r="I22" s="12"/>
      <c r="J22" s="17"/>
      <c r="M22" s="12"/>
      <c r="N22" s="17"/>
      <c r="Q22" s="81"/>
      <c r="R22" s="42"/>
      <c r="S22" s="10"/>
    </row>
    <row r="23" spans="1:19" ht="38.25" customHeight="1" x14ac:dyDescent="0.2">
      <c r="A23" s="8"/>
      <c r="B23" s="44" t="s">
        <v>6</v>
      </c>
      <c r="C23" s="50"/>
      <c r="D23" s="51"/>
      <c r="E23" s="75"/>
      <c r="F23" s="51"/>
      <c r="G23" s="51"/>
      <c r="H23" s="51"/>
      <c r="I23" s="51"/>
      <c r="J23" s="51"/>
      <c r="K23" s="51"/>
      <c r="L23" s="52"/>
      <c r="M23" s="51"/>
      <c r="N23" s="51"/>
      <c r="O23" s="51"/>
      <c r="P23" s="52"/>
      <c r="Q23" s="83">
        <v>15</v>
      </c>
      <c r="R23" s="92">
        <f>140074.5/1000</f>
        <v>140.0745</v>
      </c>
      <c r="S23" s="10"/>
    </row>
    <row r="24" spans="1:19" x14ac:dyDescent="0.2">
      <c r="E24" s="74"/>
      <c r="F24" s="10"/>
      <c r="G24" s="10"/>
      <c r="H24" s="76"/>
      <c r="L24" s="17"/>
      <c r="P24" s="17"/>
      <c r="Q24" s="82"/>
      <c r="S24" s="10"/>
    </row>
    <row r="25" spans="1:19" ht="38.25" customHeight="1" x14ac:dyDescent="0.2">
      <c r="A25" s="8"/>
      <c r="B25" s="44" t="s">
        <v>17</v>
      </c>
      <c r="C25" s="77">
        <f t="shared" ref="C25:L25" si="6">+C21</f>
        <v>2295</v>
      </c>
      <c r="D25" s="47">
        <f t="shared" si="6"/>
        <v>8149.0631300000005</v>
      </c>
      <c r="E25" s="73">
        <f t="shared" si="6"/>
        <v>0</v>
      </c>
      <c r="F25" s="46">
        <f t="shared" si="6"/>
        <v>0</v>
      </c>
      <c r="G25" s="45">
        <f t="shared" si="6"/>
        <v>2501</v>
      </c>
      <c r="H25" s="47">
        <f t="shared" si="6"/>
        <v>6835.8275900000008</v>
      </c>
      <c r="I25" s="45">
        <f t="shared" si="6"/>
        <v>294</v>
      </c>
      <c r="J25" s="46">
        <f t="shared" si="6"/>
        <v>1211.163</v>
      </c>
      <c r="K25" s="45">
        <f t="shared" si="6"/>
        <v>326</v>
      </c>
      <c r="L25" s="47">
        <f t="shared" si="6"/>
        <v>1292.9556300000002</v>
      </c>
      <c r="M25" s="45">
        <f t="shared" ref="M25:P25" si="7">+M21</f>
        <v>3</v>
      </c>
      <c r="N25" s="46">
        <f t="shared" si="7"/>
        <v>6.4866999999999999</v>
      </c>
      <c r="O25" s="45">
        <f t="shared" si="7"/>
        <v>10</v>
      </c>
      <c r="P25" s="47">
        <f t="shared" si="7"/>
        <v>41.705529999999996</v>
      </c>
      <c r="Q25" s="83">
        <f>+Q23+Q21</f>
        <v>4832</v>
      </c>
      <c r="R25" s="49">
        <f>+R23+R21</f>
        <v>17677.27608</v>
      </c>
      <c r="S25" s="10"/>
    </row>
    <row r="26" spans="1:19" x14ac:dyDescent="0.2">
      <c r="J26" s="17"/>
      <c r="N26" s="17"/>
    </row>
    <row r="28" spans="1:19" x14ac:dyDescent="0.2">
      <c r="I28" s="56"/>
      <c r="M28" s="56"/>
    </row>
    <row r="29" spans="1:19" x14ac:dyDescent="0.2">
      <c r="D29" s="56"/>
    </row>
    <row r="30" spans="1:19" x14ac:dyDescent="0.2">
      <c r="D30" s="12"/>
    </row>
  </sheetData>
  <mergeCells count="18">
    <mergeCell ref="B4:R4"/>
    <mergeCell ref="E9:F9"/>
    <mergeCell ref="B11:B13"/>
    <mergeCell ref="G9:H9"/>
    <mergeCell ref="E11:H11"/>
    <mergeCell ref="E12:F12"/>
    <mergeCell ref="G12:H12"/>
    <mergeCell ref="I11:L11"/>
    <mergeCell ref="I12:J12"/>
    <mergeCell ref="K12:L12"/>
    <mergeCell ref="C11:D12"/>
    <mergeCell ref="Q11:Q13"/>
    <mergeCell ref="R11:R13"/>
    <mergeCell ref="B6:R6"/>
    <mergeCell ref="B5:R5"/>
    <mergeCell ref="M11:P11"/>
    <mergeCell ref="M12:N12"/>
    <mergeCell ref="O12:P12"/>
  </mergeCells>
  <phoneticPr fontId="0" type="noConversion"/>
  <printOptions horizontalCentered="1"/>
  <pageMargins left="0.19685039370078741" right="0.35433070866141736" top="0.27559055118110237" bottom="0.39370078740157483" header="0" footer="0.23622047244094491"/>
  <pageSetup paperSize="9" scale="73" orientation="landscape" horizontalDpi="4294967293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FTA 2018</vt:lpstr>
      <vt:lpstr>'FTA 2018'!Área_de_Impressão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2019-08-01T11:05:21Z</dcterms:modified>
</cp:coreProperties>
</file>