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790" windowWidth="19230" windowHeight="4920"/>
  </bookViews>
  <sheets>
    <sheet name="MZD 2017" sheetId="2" r:id="rId1"/>
  </sheets>
  <definedNames>
    <definedName name="_xlnm.Print_Area" localSheetId="0">'MZD 2017'!$B$1:$N$25</definedName>
  </definedNames>
  <calcPr calcId="145621"/>
</workbook>
</file>

<file path=xl/calcChain.xml><?xml version="1.0" encoding="utf-8"?>
<calcChain xmlns="http://schemas.openxmlformats.org/spreadsheetml/2006/main">
  <c r="L19" i="2" l="1"/>
  <c r="I19" i="2" l="1"/>
  <c r="C19" i="2" l="1"/>
  <c r="M23" i="2" l="1"/>
  <c r="N23" i="2"/>
  <c r="M14" i="2" l="1"/>
  <c r="N14" i="2"/>
  <c r="M15" i="2"/>
  <c r="N15" i="2"/>
  <c r="M16" i="2"/>
  <c r="N16" i="2"/>
  <c r="M17" i="2"/>
  <c r="N17" i="2"/>
  <c r="M18" i="2"/>
  <c r="N18" i="2"/>
  <c r="M19" i="2" l="1"/>
  <c r="I25" i="2"/>
  <c r="F19" i="2"/>
  <c r="F25" i="2" s="1"/>
  <c r="C25" i="2"/>
  <c r="K19" i="2"/>
  <c r="K25" i="2" s="1"/>
  <c r="J19" i="2"/>
  <c r="J25" i="2" s="1"/>
  <c r="H19" i="2"/>
  <c r="H25" i="2" s="1"/>
  <c r="G19" i="2"/>
  <c r="G25" i="2" s="1"/>
  <c r="E19" i="2"/>
  <c r="E25" i="2" s="1"/>
  <c r="D19" i="2"/>
  <c r="D25" i="2" s="1"/>
  <c r="L23" i="2"/>
  <c r="M25" i="2" l="1"/>
  <c r="L25" i="2"/>
  <c r="N19" i="2"/>
  <c r="N25" i="2" l="1"/>
</calcChain>
</file>

<file path=xl/sharedStrings.xml><?xml version="1.0" encoding="utf-8"?>
<sst xmlns="http://schemas.openxmlformats.org/spreadsheetml/2006/main" count="37" uniqueCount="24">
  <si>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</si>
  <si>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</si>
  <si>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</si>
  <si>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</si>
  <si>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</si>
  <si>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</si>
  <si>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</si>
  <si>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</si>
  <si>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</si>
  <si>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</si>
  <si>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Açores</t>
  </si>
  <si>
    <t>Madeira</t>
  </si>
  <si>
    <t>Total Ilhas</t>
  </si>
  <si>
    <t>Total</t>
  </si>
  <si>
    <t>Nº Beneficiários Pagos</t>
  </si>
  <si>
    <t>Área Paga</t>
  </si>
  <si>
    <t>Montante Pago</t>
  </si>
  <si>
    <t>Zonas sujeitas a condicionantes naturais significativas</t>
  </si>
  <si>
    <t>Zonas afetadas por condicionantes específicas</t>
  </si>
  <si>
    <t>MANUTENÇÃO DA ATIVIDADE AGRÍCOLA EM ZONAS DESFAVORECIDAS</t>
  </si>
  <si>
    <t>Total Continente</t>
  </si>
  <si>
    <t>Montante: mil euros</t>
  </si>
  <si>
    <t>CAMPANHA 2018</t>
  </si>
  <si>
    <t>Pagamentos efetuados até 30 de junho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</si>
</sst>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_;"/>
    <numFmt numFmtId="165" formatCode="#,##0.0__;"/>
    <numFmt numFmtId="166" formatCode="#,##0.0_;"/>
    <numFmt numFmtId="167" formatCode="#,##0__"/>
    <numFmt numFmtId="168" formatCode="#,##0.0__"/>
    <numFmt numFmtId="169" formatCode="#,##0.00000"/>
    <numFmt numFmtId="170" formatCode="#,##0.000__;"/>
  </numFmts>
  <fonts count="25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14" fontId="11" fillId="0" borderId="0" xfId="0" applyNumberFormat="1" applyFont="1" applyFill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7" fontId="0" fillId="0" borderId="0" xfId="0" applyNumberFormat="1"/>
    <xf numFmtId="0" fontId="3" fillId="0" borderId="0" xfId="0" applyFont="1" applyBorder="1"/>
    <xf numFmtId="0" fontId="12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3" fontId="17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Border="1"/>
    <xf numFmtId="0" fontId="18" fillId="0" borderId="0" xfId="0" applyFont="1" applyFill="1" applyBorder="1" applyAlignment="1" applyProtection="1">
      <alignment horizontal="right" vertical="center" wrapText="1"/>
    </xf>
    <xf numFmtId="4" fontId="0" fillId="0" borderId="0" xfId="0" applyNumberFormat="1" applyBorder="1"/>
    <xf numFmtId="0" fontId="14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vertical="center"/>
    </xf>
    <xf numFmtId="169" fontId="0" fillId="0" borderId="0" xfId="0" applyNumberFormat="1"/>
    <xf numFmtId="0" fontId="19" fillId="0" borderId="0" xfId="0" applyFont="1" applyFill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1" fillId="0" borderId="0" xfId="0" applyFont="1" applyFill="1" applyBorder="1"/>
    <xf numFmtId="0" fontId="22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 vertical="center"/>
    </xf>
    <xf numFmtId="0" fontId="23" fillId="0" borderId="0" xfId="0" quotePrefix="1" applyFont="1" applyAlignment="1">
      <alignment horizontal="right"/>
    </xf>
    <xf numFmtId="0" fontId="24" fillId="0" borderId="0" xfId="0" applyFont="1" applyFill="1" applyAlignment="1">
      <alignment horizontal="right"/>
    </xf>
    <xf numFmtId="0" fontId="20" fillId="0" borderId="0" xfId="0" applyFont="1" applyBorder="1" applyAlignment="1">
      <alignment vertical="center"/>
    </xf>
    <xf numFmtId="166" fontId="13" fillId="3" borderId="6" xfId="0" applyNumberFormat="1" applyFont="1" applyFill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166" fontId="13" fillId="3" borderId="8" xfId="0" applyNumberFormat="1" applyFont="1" applyFill="1" applyBorder="1" applyAlignment="1">
      <alignment vertical="center"/>
    </xf>
    <xf numFmtId="0" fontId="6" fillId="0" borderId="21" xfId="0" quotePrefix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quotePrefix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164" fontId="3" fillId="2" borderId="27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0" fontId="0" fillId="0" borderId="30" xfId="0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5" fillId="0" borderId="9" xfId="0" applyFont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166" fontId="13" fillId="3" borderId="18" xfId="0" applyNumberFormat="1" applyFont="1" applyFill="1" applyBorder="1" applyAlignment="1">
      <alignment vertical="center"/>
    </xf>
    <xf numFmtId="166" fontId="13" fillId="3" borderId="19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6" fontId="3" fillId="0" borderId="31" xfId="0" applyNumberFormat="1" applyFont="1" applyBorder="1" applyAlignment="1">
      <alignment vertical="center"/>
    </xf>
    <xf numFmtId="0" fontId="14" fillId="0" borderId="30" xfId="0" applyFont="1" applyBorder="1" applyAlignment="1">
      <alignment horizontal="left" vertical="center" indent="1"/>
    </xf>
    <xf numFmtId="167" fontId="3" fillId="0" borderId="35" xfId="0" applyNumberFormat="1" applyFont="1" applyBorder="1" applyAlignment="1">
      <alignment vertical="center"/>
    </xf>
    <xf numFmtId="167" fontId="3" fillId="0" borderId="36" xfId="0" applyNumberFormat="1" applyFont="1" applyBorder="1" applyAlignment="1">
      <alignment vertical="center"/>
    </xf>
    <xf numFmtId="166" fontId="3" fillId="2" borderId="46" xfId="0" applyNumberFormat="1" applyFont="1" applyFill="1" applyBorder="1" applyAlignment="1">
      <alignment vertical="center"/>
    </xf>
    <xf numFmtId="167" fontId="0" fillId="0" borderId="25" xfId="0" applyNumberFormat="1" applyFill="1" applyBorder="1" applyAlignment="1">
      <alignment vertical="center"/>
    </xf>
    <xf numFmtId="167" fontId="4" fillId="0" borderId="25" xfId="0" applyNumberFormat="1" applyFont="1" applyFill="1" applyBorder="1" applyAlignment="1">
      <alignment vertical="center"/>
    </xf>
    <xf numFmtId="166" fontId="13" fillId="3" borderId="45" xfId="0" applyNumberFormat="1" applyFont="1" applyFill="1" applyBorder="1" applyAlignment="1">
      <alignment vertical="center"/>
    </xf>
    <xf numFmtId="166" fontId="13" fillId="3" borderId="47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vertical="center"/>
    </xf>
    <xf numFmtId="0" fontId="6" fillId="0" borderId="53" xfId="0" applyFont="1" applyFill="1" applyBorder="1" applyAlignment="1">
      <alignment horizontal="center" vertical="center" wrapText="1"/>
    </xf>
    <xf numFmtId="165" fontId="4" fillId="2" borderId="52" xfId="0" applyNumberFormat="1" applyFont="1" applyFill="1" applyBorder="1" applyAlignment="1">
      <alignment vertical="center"/>
    </xf>
    <xf numFmtId="165" fontId="4" fillId="2" borderId="45" xfId="0" applyNumberFormat="1" applyFont="1" applyFill="1" applyBorder="1" applyAlignment="1">
      <alignment vertical="center"/>
    </xf>
    <xf numFmtId="165" fontId="3" fillId="2" borderId="46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5" fontId="3" fillId="0" borderId="25" xfId="0" applyNumberFormat="1" applyFont="1" applyBorder="1" applyAlignment="1">
      <alignment vertical="center"/>
    </xf>
    <xf numFmtId="166" fontId="3" fillId="0" borderId="25" xfId="0" applyNumberFormat="1" applyFont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6" fontId="4" fillId="0" borderId="45" xfId="0" applyNumberFormat="1" applyFont="1" applyFill="1" applyBorder="1" applyAlignment="1">
      <alignment vertical="center"/>
    </xf>
    <xf numFmtId="168" fontId="3" fillId="0" borderId="54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0" fontId="16" fillId="0" borderId="29" xfId="0" applyFont="1" applyBorder="1" applyAlignment="1">
      <alignment vertical="center" wrapText="1"/>
    </xf>
    <xf numFmtId="0" fontId="0" fillId="0" borderId="56" xfId="0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166" fontId="13" fillId="3" borderId="35" xfId="0" applyNumberFormat="1" applyFont="1" applyFill="1" applyBorder="1" applyAlignment="1">
      <alignment vertical="center"/>
    </xf>
    <xf numFmtId="166" fontId="13" fillId="3" borderId="36" xfId="0" applyNumberFormat="1" applyFont="1" applyFill="1" applyBorder="1" applyAlignment="1">
      <alignment vertical="center"/>
    </xf>
    <xf numFmtId="166" fontId="13" fillId="3" borderId="54" xfId="0" applyNumberFormat="1" applyFont="1" applyFill="1" applyBorder="1" applyAlignment="1">
      <alignment vertical="center"/>
    </xf>
    <xf numFmtId="166" fontId="13" fillId="3" borderId="37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horizontal="centerContinuous" vertical="center"/>
    </xf>
    <xf numFmtId="0" fontId="5" fillId="0" borderId="33" xfId="0" applyFont="1" applyFill="1" applyBorder="1" applyAlignment="1">
      <alignment horizontal="centerContinuous" vertical="center"/>
    </xf>
    <xf numFmtId="0" fontId="8" fillId="0" borderId="33" xfId="0" quotePrefix="1" applyFont="1" applyFill="1" applyBorder="1" applyAlignment="1">
      <alignment horizontal="centerContinuous"/>
    </xf>
    <xf numFmtId="0" fontId="8" fillId="0" borderId="34" xfId="0" quotePrefix="1" applyFont="1" applyFill="1" applyBorder="1" applyAlignment="1">
      <alignment horizontal="centerContinuous"/>
    </xf>
    <xf numFmtId="164" fontId="4" fillId="2" borderId="60" xfId="0" applyNumberFormat="1" applyFont="1" applyFill="1" applyBorder="1" applyAlignment="1">
      <alignment vertical="center"/>
    </xf>
    <xf numFmtId="165" fontId="4" fillId="2" borderId="61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8" fontId="3" fillId="0" borderId="37" xfId="0" applyNumberFormat="1" applyFont="1" applyBorder="1" applyAlignment="1">
      <alignment vertical="center"/>
    </xf>
    <xf numFmtId="168" fontId="3" fillId="0" borderId="36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64" fontId="4" fillId="0" borderId="32" xfId="0" applyNumberFormat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Alignment="1">
      <alignment vertical="center"/>
    </xf>
    <xf numFmtId="165" fontId="4" fillId="0" borderId="33" xfId="0" applyNumberFormat="1" applyFont="1" applyFill="1" applyBorder="1" applyAlignment="1">
      <alignment vertical="center"/>
    </xf>
    <xf numFmtId="164" fontId="4" fillId="0" borderId="33" xfId="0" applyNumberFormat="1" applyFont="1" applyFill="1" applyBorder="1" applyAlignment="1">
      <alignment horizontal="right" vertical="center"/>
    </xf>
    <xf numFmtId="165" fontId="4" fillId="0" borderId="34" xfId="0" applyNumberFormat="1" applyFont="1" applyFill="1" applyBorder="1" applyAlignment="1">
      <alignment vertical="center"/>
    </xf>
    <xf numFmtId="164" fontId="4" fillId="0" borderId="59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5" fontId="4" fillId="0" borderId="52" xfId="0" applyNumberFormat="1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165" fontId="4" fillId="0" borderId="51" xfId="0" applyNumberFormat="1" applyFont="1" applyFill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5" fontId="4" fillId="0" borderId="45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4" fontId="4" fillId="0" borderId="35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6" fontId="4" fillId="0" borderId="54" xfId="0" applyNumberFormat="1" applyFont="1" applyFill="1" applyBorder="1" applyAlignment="1">
      <alignment vertical="center"/>
    </xf>
    <xf numFmtId="170" fontId="0" fillId="0" borderId="0" xfId="0" applyNumberFormat="1"/>
    <xf numFmtId="170" fontId="0" fillId="0" borderId="0" xfId="0" applyNumberFormat="1" applyFill="1" applyBorder="1"/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K28"/>
  <sheetViews>
    <sheetView showGridLines="0" tabSelected="1" topLeftCell="A4" zoomScale="89" zoomScaleNormal="89" workbookViewId="0">
      <selection activeCell="F7" sqref="F7"/>
    </sheetView>
  </sheetViews>
  <sheetFormatPr defaultRowHeight="11.25" x14ac:dyDescent="0.2"/>
  <cols>
    <col min="1" max="1" width="1" customWidth="1"/>
    <col min="2" max="2" width="24.83203125" customWidth="1"/>
    <col min="3" max="11" width="19.33203125" customWidth="1"/>
    <col min="12" max="12" width="14.1640625" bestFit="1" customWidth="1"/>
    <col min="13" max="13" width="14.33203125" bestFit="1" customWidth="1"/>
    <col min="14" max="14" width="15.33203125" customWidth="1"/>
    <col min="15" max="15" width="14" customWidth="1"/>
    <col min="16" max="16" width="14.83203125" customWidth="1"/>
  </cols>
  <sheetData>
    <row r="1" spans="1:245" s="23" customFormat="1" ht="15" x14ac:dyDescent="0.25">
      <c r="A1" s="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5" s="19" customFormat="1" ht="38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245" s="19" customFormat="1" ht="38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45" s="39" customFormat="1" ht="20.25" customHeight="1" x14ac:dyDescent="0.25">
      <c r="A4" s="36" t="s">
        <v>19</v>
      </c>
      <c r="B4" s="37"/>
      <c r="C4" s="37"/>
      <c r="D4" s="37"/>
      <c r="E4" s="37"/>
      <c r="F4" s="38"/>
      <c r="G4" s="38"/>
      <c r="H4" s="38"/>
      <c r="I4" s="38"/>
      <c r="J4" s="38"/>
      <c r="K4" s="38"/>
      <c r="L4" s="38"/>
      <c r="M4" s="38"/>
      <c r="N4" s="38"/>
    </row>
    <row r="5" spans="1:245" s="39" customFormat="1" ht="32.25" customHeight="1" x14ac:dyDescent="0.2">
      <c r="A5" s="40" t="s">
        <v>22</v>
      </c>
      <c r="B5" s="41"/>
      <c r="C5" s="41"/>
      <c r="D5" s="41"/>
      <c r="E5" s="41"/>
      <c r="F5" s="38"/>
      <c r="G5" s="38"/>
      <c r="H5" s="38"/>
      <c r="I5" s="38"/>
      <c r="J5" s="38"/>
      <c r="K5" s="38"/>
      <c r="L5" s="38"/>
      <c r="M5" s="38"/>
      <c r="N5" s="38"/>
    </row>
    <row r="6" spans="1:245" s="39" customFormat="1" ht="20.25" customHeight="1" x14ac:dyDescent="0.2">
      <c r="A6" s="42" t="s">
        <v>23</v>
      </c>
      <c r="B6" s="37"/>
      <c r="C6" s="37"/>
      <c r="D6" s="37"/>
      <c r="E6" s="37"/>
      <c r="F6" s="38"/>
      <c r="G6" s="38"/>
      <c r="H6" s="38"/>
      <c r="I6" s="38"/>
      <c r="J6" s="38"/>
      <c r="K6" s="38"/>
      <c r="L6" s="38"/>
      <c r="M6" s="38"/>
      <c r="N6" s="38"/>
    </row>
    <row r="7" spans="1:245" s="24" customFormat="1" ht="27" customHeight="1" x14ac:dyDescent="0.2">
      <c r="A7" s="8"/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</row>
    <row r="8" spans="1:245" s="19" customFormat="1" ht="10.5" customHeight="1" x14ac:dyDescent="0.2">
      <c r="A8" s="2"/>
      <c r="B8" s="2"/>
      <c r="C8" s="2"/>
      <c r="D8" s="2"/>
      <c r="E8" s="4"/>
      <c r="F8" s="43"/>
      <c r="G8" s="43"/>
      <c r="H8" s="44"/>
      <c r="I8" s="43"/>
      <c r="J8" s="43"/>
      <c r="K8" s="44"/>
      <c r="L8" s="43"/>
      <c r="M8" s="43"/>
      <c r="N8" s="45" t="s">
        <v>8</v>
      </c>
    </row>
    <row r="9" spans="1:245" s="19" customFormat="1" ht="10.5" customHeight="1" x14ac:dyDescent="0.2">
      <c r="A9" s="2"/>
      <c r="B9" s="2"/>
      <c r="C9" s="157"/>
      <c r="D9" s="157"/>
      <c r="E9" s="157"/>
      <c r="F9" s="158"/>
      <c r="G9" s="158"/>
      <c r="H9" s="158"/>
      <c r="I9" s="158"/>
      <c r="J9" s="158"/>
      <c r="K9" s="158"/>
      <c r="L9" s="46"/>
      <c r="M9" s="46"/>
      <c r="N9" s="45" t="s">
        <v>21</v>
      </c>
    </row>
    <row r="10" spans="1:245" s="25" customFormat="1" ht="20.100000000000001" customHeight="1" x14ac:dyDescent="0.2">
      <c r="A10" s="9"/>
      <c r="B10" s="9"/>
      <c r="C10" s="151"/>
      <c r="D10" s="151"/>
      <c r="E10" s="151"/>
      <c r="F10" s="151"/>
      <c r="G10" s="151"/>
      <c r="H10" s="151"/>
      <c r="I10" s="151"/>
      <c r="J10" s="151"/>
      <c r="K10" s="151"/>
      <c r="L10" s="136" t="s">
        <v>0</v>
      </c>
      <c r="M10" s="137"/>
      <c r="N10" s="138"/>
    </row>
    <row r="11" spans="1:245" s="25" customFormat="1" ht="30.75" customHeight="1" x14ac:dyDescent="0.2">
      <c r="A11" s="9"/>
      <c r="B11" s="159" t="s">
        <v>9</v>
      </c>
      <c r="C11" s="145" t="s">
        <v>3</v>
      </c>
      <c r="D11" s="146"/>
      <c r="E11" s="147"/>
      <c r="F11" s="100" t="s">
        <v>4</v>
      </c>
      <c r="G11" s="101"/>
      <c r="H11" s="102"/>
      <c r="I11" s="101"/>
      <c r="J11" s="101"/>
      <c r="K11" s="103"/>
      <c r="L11" s="139"/>
      <c r="M11" s="140"/>
      <c r="N11" s="141"/>
    </row>
    <row r="12" spans="1:245" s="25" customFormat="1" ht="40.5" customHeight="1" x14ac:dyDescent="0.2">
      <c r="A12" s="9"/>
      <c r="B12" s="159"/>
      <c r="C12" s="148"/>
      <c r="D12" s="149"/>
      <c r="E12" s="150"/>
      <c r="F12" s="152" t="s">
        <v>17</v>
      </c>
      <c r="G12" s="153"/>
      <c r="H12" s="154"/>
      <c r="I12" s="155" t="s">
        <v>18</v>
      </c>
      <c r="J12" s="153"/>
      <c r="K12" s="156"/>
      <c r="L12" s="142"/>
      <c r="M12" s="143"/>
      <c r="N12" s="144"/>
    </row>
    <row r="13" spans="1:245" s="26" customFormat="1" ht="37.5" customHeight="1" thickBot="1" x14ac:dyDescent="0.2">
      <c r="A13" s="10"/>
      <c r="B13" s="160"/>
      <c r="C13" s="50" t="s">
        <v>14</v>
      </c>
      <c r="D13" s="51" t="s">
        <v>15</v>
      </c>
      <c r="E13" s="79" t="s">
        <v>16</v>
      </c>
      <c r="F13" s="50" t="s">
        <v>14</v>
      </c>
      <c r="G13" s="51" t="s">
        <v>15</v>
      </c>
      <c r="H13" s="51" t="s">
        <v>16</v>
      </c>
      <c r="I13" s="52" t="s">
        <v>14</v>
      </c>
      <c r="J13" s="51" t="s">
        <v>15</v>
      </c>
      <c r="K13" s="53" t="s">
        <v>16</v>
      </c>
      <c r="L13" s="50" t="s">
        <v>14</v>
      </c>
      <c r="M13" s="51" t="s">
        <v>15</v>
      </c>
      <c r="N13" s="79" t="s">
        <v>16</v>
      </c>
      <c r="P13" s="27"/>
    </row>
    <row r="14" spans="1:245" s="13" customFormat="1" ht="40.5" customHeight="1" thickTop="1" x14ac:dyDescent="0.2">
      <c r="A14" s="12"/>
      <c r="B14" s="90" t="s">
        <v>5</v>
      </c>
      <c r="C14" s="110">
        <v>69920</v>
      </c>
      <c r="D14" s="111">
        <v>422326.16</v>
      </c>
      <c r="E14" s="112">
        <v>61327.564979999996</v>
      </c>
      <c r="F14" s="110">
        <v>47</v>
      </c>
      <c r="G14" s="111">
        <v>1115.8900000000001</v>
      </c>
      <c r="H14" s="113">
        <v>42.326550000000005</v>
      </c>
      <c r="I14" s="114">
        <v>2</v>
      </c>
      <c r="J14" s="111">
        <v>7.76</v>
      </c>
      <c r="K14" s="115">
        <v>0.63951999999999998</v>
      </c>
      <c r="L14" s="116">
        <v>69936</v>
      </c>
      <c r="M14" s="104">
        <f t="shared" ref="M14:N18" si="0">+J14+G14+D14</f>
        <v>423449.81</v>
      </c>
      <c r="N14" s="105">
        <f t="shared" si="0"/>
        <v>61370.531049999998</v>
      </c>
      <c r="O14" s="28"/>
      <c r="P14" s="30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</row>
    <row r="15" spans="1:245" ht="40.5" customHeight="1" x14ac:dyDescent="0.2">
      <c r="A15" s="93"/>
      <c r="B15" s="94" t="s">
        <v>6</v>
      </c>
      <c r="C15" s="117">
        <v>21909</v>
      </c>
      <c r="D15" s="118">
        <v>163969.67000000001</v>
      </c>
      <c r="E15" s="119">
        <v>19087.641739999999</v>
      </c>
      <c r="F15" s="117">
        <v>4882</v>
      </c>
      <c r="G15" s="118">
        <v>71909.929999999993</v>
      </c>
      <c r="H15" s="120">
        <v>2626.3139000000001</v>
      </c>
      <c r="I15" s="118">
        <v>1307</v>
      </c>
      <c r="J15" s="118">
        <v>5124.6099999999997</v>
      </c>
      <c r="K15" s="121">
        <v>370.9896</v>
      </c>
      <c r="L15" s="117">
        <v>27764</v>
      </c>
      <c r="M15" s="91">
        <f t="shared" si="0"/>
        <v>241004.21000000002</v>
      </c>
      <c r="N15" s="80">
        <f t="shared" si="0"/>
        <v>22084.945240000001</v>
      </c>
      <c r="O15" s="28"/>
      <c r="P15" s="30"/>
      <c r="Q15" s="19"/>
      <c r="R15" s="19"/>
      <c r="S15" s="19"/>
    </row>
    <row r="16" spans="1:245" ht="40.5" customHeight="1" x14ac:dyDescent="0.2">
      <c r="A16" s="11"/>
      <c r="B16" s="92" t="s">
        <v>7</v>
      </c>
      <c r="C16" s="122">
        <v>364</v>
      </c>
      <c r="D16" s="123">
        <v>1216.76</v>
      </c>
      <c r="E16" s="124">
        <v>210.58138</v>
      </c>
      <c r="F16" s="122">
        <v>1515</v>
      </c>
      <c r="G16" s="123">
        <v>43903.91</v>
      </c>
      <c r="H16" s="125">
        <v>1285.1612600000001</v>
      </c>
      <c r="I16" s="123">
        <v>496</v>
      </c>
      <c r="J16" s="123">
        <v>1959.28</v>
      </c>
      <c r="K16" s="126">
        <v>141.21979999999999</v>
      </c>
      <c r="L16" s="117">
        <v>2330</v>
      </c>
      <c r="M16" s="91">
        <f t="shared" si="0"/>
        <v>47079.950000000004</v>
      </c>
      <c r="N16" s="80">
        <f t="shared" si="0"/>
        <v>1636.9624400000002</v>
      </c>
      <c r="O16" s="28"/>
      <c r="P16" s="30"/>
      <c r="Q16" s="19"/>
      <c r="R16" s="19"/>
      <c r="S16" s="19"/>
    </row>
    <row r="17" spans="1:19" ht="40.5" customHeight="1" x14ac:dyDescent="0.2">
      <c r="A17" s="11"/>
      <c r="B17" s="90" t="s">
        <v>1</v>
      </c>
      <c r="C17" s="110">
        <v>761</v>
      </c>
      <c r="D17" s="111">
        <v>20894.78</v>
      </c>
      <c r="E17" s="112">
        <v>1461.1531200000002</v>
      </c>
      <c r="F17" s="110">
        <v>19436</v>
      </c>
      <c r="G17" s="111">
        <v>822720.86</v>
      </c>
      <c r="H17" s="113">
        <v>21691.209600000002</v>
      </c>
      <c r="I17" s="114">
        <v>3</v>
      </c>
      <c r="J17" s="111">
        <v>8.57</v>
      </c>
      <c r="K17" s="115">
        <v>0.71714999999999995</v>
      </c>
      <c r="L17" s="117">
        <v>19920</v>
      </c>
      <c r="M17" s="91">
        <f t="shared" si="0"/>
        <v>843624.21</v>
      </c>
      <c r="N17" s="80">
        <f t="shared" si="0"/>
        <v>23153.079870000001</v>
      </c>
      <c r="O17" s="28"/>
      <c r="P17" s="30"/>
      <c r="Q17" s="19"/>
      <c r="R17" s="19"/>
      <c r="S17" s="19"/>
    </row>
    <row r="18" spans="1:19" ht="40.5" customHeight="1" x14ac:dyDescent="0.2">
      <c r="A18" s="54"/>
      <c r="B18" s="55" t="s">
        <v>2</v>
      </c>
      <c r="C18" s="87">
        <v>3689</v>
      </c>
      <c r="D18" s="127">
        <v>35231.949999999997</v>
      </c>
      <c r="E18" s="128">
        <v>4305.1183000000001</v>
      </c>
      <c r="F18" s="87">
        <v>77</v>
      </c>
      <c r="G18" s="127">
        <v>1668.46</v>
      </c>
      <c r="H18" s="129">
        <v>62.291679999999999</v>
      </c>
      <c r="I18" s="127">
        <v>0</v>
      </c>
      <c r="J18" s="127">
        <v>0</v>
      </c>
      <c r="K18" s="130">
        <v>0</v>
      </c>
      <c r="L18" s="87">
        <v>3707</v>
      </c>
      <c r="M18" s="77">
        <f t="shared" si="0"/>
        <v>36900.409999999996</v>
      </c>
      <c r="N18" s="81">
        <f t="shared" si="0"/>
        <v>4367.4099800000004</v>
      </c>
      <c r="O18" s="28"/>
      <c r="P18" s="30"/>
      <c r="Q18" s="19"/>
      <c r="R18" s="19"/>
      <c r="S18" s="19"/>
    </row>
    <row r="19" spans="1:19" ht="40.5" customHeight="1" x14ac:dyDescent="0.2">
      <c r="A19" s="11"/>
      <c r="B19" s="109" t="s">
        <v>20</v>
      </c>
      <c r="C19" s="56">
        <f t="shared" ref="C19:N19" si="1">SUM(C14:C18)</f>
        <v>96643</v>
      </c>
      <c r="D19" s="57">
        <f t="shared" si="1"/>
        <v>643639.31999999995</v>
      </c>
      <c r="E19" s="82">
        <f t="shared" si="1"/>
        <v>86392.059519999995</v>
      </c>
      <c r="F19" s="56">
        <f t="shared" si="1"/>
        <v>25957</v>
      </c>
      <c r="G19" s="57">
        <f t="shared" si="1"/>
        <v>941319.04999999993</v>
      </c>
      <c r="H19" s="58">
        <f t="shared" si="1"/>
        <v>25707.30299</v>
      </c>
      <c r="I19" s="56">
        <f t="shared" si="1"/>
        <v>1808</v>
      </c>
      <c r="J19" s="57">
        <f t="shared" si="1"/>
        <v>7100.2199999999993</v>
      </c>
      <c r="K19" s="59">
        <f t="shared" si="1"/>
        <v>513.56606999999997</v>
      </c>
      <c r="L19" s="78">
        <f>SUM(L14:L18)</f>
        <v>123657</v>
      </c>
      <c r="M19" s="57">
        <f t="shared" si="1"/>
        <v>1592058.5899999999</v>
      </c>
      <c r="N19" s="72">
        <f t="shared" si="1"/>
        <v>112612.92857999999</v>
      </c>
      <c r="O19" s="134"/>
      <c r="P19" s="135"/>
      <c r="Q19" s="19"/>
      <c r="R19" s="19"/>
      <c r="S19" s="19"/>
    </row>
    <row r="20" spans="1:19" s="19" customFormat="1" ht="7.5" customHeight="1" x14ac:dyDescent="0.2">
      <c r="A20" s="11"/>
      <c r="B20" s="83"/>
      <c r="C20" s="84"/>
      <c r="D20" s="84"/>
      <c r="E20" s="85"/>
      <c r="F20" s="84"/>
      <c r="G20" s="84"/>
      <c r="H20" s="85"/>
      <c r="I20" s="84"/>
      <c r="J20" s="84"/>
      <c r="K20" s="85"/>
      <c r="L20" s="84"/>
      <c r="M20" s="84"/>
      <c r="N20" s="86"/>
    </row>
    <row r="21" spans="1:19" s="11" customFormat="1" ht="30.75" customHeight="1" x14ac:dyDescent="0.2">
      <c r="A21" s="60" t="s">
        <v>10</v>
      </c>
      <c r="B21" s="95" t="s">
        <v>10</v>
      </c>
      <c r="C21" s="96"/>
      <c r="D21" s="97"/>
      <c r="E21" s="98"/>
      <c r="F21" s="96"/>
      <c r="G21" s="97"/>
      <c r="H21" s="97"/>
      <c r="I21" s="97"/>
      <c r="J21" s="97"/>
      <c r="K21" s="99"/>
      <c r="L21" s="131">
        <v>6860</v>
      </c>
      <c r="M21" s="132">
        <v>106645.62</v>
      </c>
      <c r="N21" s="133">
        <v>13476.63949</v>
      </c>
      <c r="O21" s="29"/>
      <c r="P21" s="29"/>
    </row>
    <row r="22" spans="1:19" s="3" customFormat="1" ht="30.75" customHeight="1" x14ac:dyDescent="0.2">
      <c r="A22" s="20" t="s">
        <v>11</v>
      </c>
      <c r="B22" s="55" t="s">
        <v>11</v>
      </c>
      <c r="C22" s="47"/>
      <c r="D22" s="48"/>
      <c r="E22" s="75"/>
      <c r="F22" s="47"/>
      <c r="G22" s="48"/>
      <c r="H22" s="48"/>
      <c r="I22" s="48"/>
      <c r="J22" s="48"/>
      <c r="K22" s="49"/>
      <c r="L22" s="87">
        <v>11705</v>
      </c>
      <c r="M22" s="106">
        <v>3333.1</v>
      </c>
      <c r="N22" s="88">
        <v>7817.1580599999998</v>
      </c>
      <c r="O22" s="34"/>
      <c r="P22" s="31"/>
      <c r="Q22" s="31"/>
      <c r="R22" s="32"/>
      <c r="S22" s="11"/>
    </row>
    <row r="23" spans="1:19" s="16" customFormat="1" ht="30.75" customHeight="1" x14ac:dyDescent="0.2">
      <c r="A23" s="61" t="s">
        <v>12</v>
      </c>
      <c r="B23" s="62" t="s">
        <v>12</v>
      </c>
      <c r="C23" s="63"/>
      <c r="D23" s="64"/>
      <c r="E23" s="76"/>
      <c r="F23" s="63"/>
      <c r="G23" s="64"/>
      <c r="H23" s="64"/>
      <c r="I23" s="64"/>
      <c r="J23" s="64"/>
      <c r="K23" s="65"/>
      <c r="L23" s="66">
        <f>+L22+L21</f>
        <v>18565</v>
      </c>
      <c r="M23" s="67">
        <f>+M22+M21</f>
        <v>109978.72</v>
      </c>
      <c r="N23" s="68">
        <f>SUM(N21:N22)</f>
        <v>21293.797549999999</v>
      </c>
      <c r="P23" s="33"/>
      <c r="Q23" s="33"/>
      <c r="R23" s="33"/>
      <c r="S23" s="33"/>
    </row>
    <row r="24" spans="1:19" s="18" customFormat="1" ht="6.75" customHeight="1" x14ac:dyDescent="0.2">
      <c r="A24" s="17"/>
      <c r="B24" s="73"/>
      <c r="C24" s="73"/>
      <c r="D24" s="73"/>
      <c r="E24" s="74"/>
      <c r="L24" s="14"/>
      <c r="M24" s="14"/>
      <c r="N24" s="15"/>
    </row>
    <row r="25" spans="1:19" s="3" customFormat="1" ht="30.75" customHeight="1" x14ac:dyDescent="0.2">
      <c r="A25" s="21" t="s">
        <v>0</v>
      </c>
      <c r="B25" s="69" t="s">
        <v>13</v>
      </c>
      <c r="C25" s="70">
        <f t="shared" ref="C25:K25" si="2">+C19</f>
        <v>96643</v>
      </c>
      <c r="D25" s="71">
        <f t="shared" si="2"/>
        <v>643639.31999999995</v>
      </c>
      <c r="E25" s="107">
        <f t="shared" si="2"/>
        <v>86392.059519999995</v>
      </c>
      <c r="F25" s="70">
        <f t="shared" si="2"/>
        <v>25957</v>
      </c>
      <c r="G25" s="71">
        <f t="shared" si="2"/>
        <v>941319.04999999993</v>
      </c>
      <c r="H25" s="108">
        <f t="shared" si="2"/>
        <v>25707.30299</v>
      </c>
      <c r="I25" s="71">
        <f t="shared" si="2"/>
        <v>1808</v>
      </c>
      <c r="J25" s="71">
        <f t="shared" si="2"/>
        <v>7100.2199999999993</v>
      </c>
      <c r="K25" s="107">
        <f t="shared" si="2"/>
        <v>513.56606999999997</v>
      </c>
      <c r="L25" s="70">
        <f>+L23+L19</f>
        <v>142222</v>
      </c>
      <c r="M25" s="71">
        <f>+M23+M19</f>
        <v>1702037.3099999998</v>
      </c>
      <c r="N25" s="89">
        <f>+N23+N19</f>
        <v>133906.72613</v>
      </c>
    </row>
    <row r="26" spans="1:19" x14ac:dyDescent="0.2">
      <c r="L26" s="22"/>
      <c r="N26" s="35"/>
    </row>
    <row r="28" spans="1:19" x14ac:dyDescent="0.2">
      <c r="N28" s="35"/>
    </row>
  </sheetData>
  <mergeCells count="10">
    <mergeCell ref="C9:E9"/>
    <mergeCell ref="I9:K9"/>
    <mergeCell ref="F9:H9"/>
    <mergeCell ref="B11:B13"/>
    <mergeCell ref="F10:K10"/>
    <mergeCell ref="L10:N12"/>
    <mergeCell ref="C11:E12"/>
    <mergeCell ref="C10:E10"/>
    <mergeCell ref="F12:H12"/>
    <mergeCell ref="I12:K12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MZD 2017</vt:lpstr>
      <vt:lpstr>'MZD 2017'!Área_de_Impressão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2019-06-28T15:22:02Z</dcterms:modified>
</cp:coreProperties>
</file>