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400" windowWidth="18735" windowHeight="5445" tabRatio="606"/>
  </bookViews>
  <sheets>
    <sheet name="Montantes" sheetId="2" r:id="rId1"/>
  </sheets>
  <definedNames>
    <definedName name="_xlnm.Print_Area" localSheetId="0">Montantes!$A$1:$J$32</definedName>
  </definedNames>
  <calcPr calcId="145621"/>
</workbook>
</file>

<file path=xl/calcChain.xml><?xml version="1.0" encoding="utf-8"?>
<calcChain xmlns="http://schemas.openxmlformats.org/spreadsheetml/2006/main">
  <c r="E27" i="2" l="1"/>
  <c r="F27" i="2"/>
  <c r="I28" i="2"/>
  <c r="G27" i="2" l="1"/>
  <c r="J24" i="2" l="1"/>
  <c r="J25" i="2"/>
  <c r="J26" i="2"/>
  <c r="J23" i="2"/>
  <c r="J22" i="2"/>
  <c r="J27" i="2"/>
  <c r="J28" i="2" l="1"/>
  <c r="D17" i="2" l="1"/>
  <c r="D29" i="2" l="1"/>
  <c r="J17" i="2" l="1"/>
  <c r="H17" i="2"/>
  <c r="I29" i="2"/>
  <c r="H29" i="2"/>
  <c r="G29" i="2"/>
  <c r="F29" i="2"/>
  <c r="E29" i="2"/>
  <c r="I17" i="2"/>
  <c r="C29" i="2"/>
  <c r="B29" i="2"/>
  <c r="B17" i="2"/>
  <c r="C17" i="2"/>
  <c r="E17" i="2"/>
  <c r="F17" i="2"/>
  <c r="G17" i="2"/>
  <c r="J29" i="2" l="1"/>
</calcChain>
</file>

<file path=xl/sharedStrings.xml><?xml version="1.0" encoding="utf-8"?>
<sst xmlns="http://schemas.openxmlformats.org/spreadsheetml/2006/main" count="42" uniqueCount="32">
  <si>
    <t>Alentejo</t>
  </si>
  <si>
    <t>Algarve</t>
  </si>
  <si>
    <t>Açores</t>
  </si>
  <si>
    <t>Madeira</t>
  </si>
  <si>
    <t>TOTAL</t>
  </si>
  <si>
    <t xml:space="preserve">      Região</t>
  </si>
  <si>
    <t>Norte</t>
  </si>
  <si>
    <t>Lisboa e Vale do Tejo</t>
  </si>
  <si>
    <t>Centro</t>
  </si>
  <si>
    <t>Montante: mil euros</t>
  </si>
  <si>
    <t>POSEI
Ajudas Animais
RAA</t>
  </si>
  <si>
    <t>POSEI
Ajudas Vegetais
RAA</t>
  </si>
  <si>
    <t>POSEI
Medidas 2 e 3
RAM</t>
  </si>
  <si>
    <t>POSEI 
Medida 1 
Apoio Base RAM</t>
  </si>
  <si>
    <t xml:space="preserve">Prémio 
por Ovelha  
e Cabra
</t>
  </si>
  <si>
    <t xml:space="preserve">Prémio 
por Vaca 
em  Aleitamento
</t>
  </si>
  <si>
    <t>Manutenção 
Activ. Agríc. Zonas Desfavor.</t>
  </si>
  <si>
    <t>CAMPANHA 2015</t>
  </si>
  <si>
    <t>Pagamento 
para Jovens Agricultores</t>
  </si>
  <si>
    <t>Regime 
de Pequena Agricultura</t>
  </si>
  <si>
    <t xml:space="preserve">Pagamento
"Greening"
</t>
  </si>
  <si>
    <t>Pagamento
Específico ao Arroz</t>
  </si>
  <si>
    <t>Pagamento
Específico ao Tomate</t>
  </si>
  <si>
    <t>Prémio 
por Vaca
Leiteira</t>
  </si>
  <si>
    <t>Regime 
de Pagamento 
Base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</si>
  <si>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</si>
  <si>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Medidas Agro 
Ambientais</t>
  </si>
  <si>
    <t>** Inclui: Ajudas à transformação, à comercialização externa, à melhoria da capacidade de acesso aos mercados e à inovação da qualidade da produção pecuária açoreana</t>
  </si>
  <si>
    <t>POSEI
Outras Ajudas
RAA**</t>
  </si>
  <si>
    <t>Florestação de Terras Agrícolas*</t>
  </si>
  <si>
    <t>* Inclui: QCA I e II - Medidas Florestais - Reg. 2328/91 e 2080/92, Programa Ruris e Programa PRODER</t>
  </si>
  <si>
    <t>MONTANTES PAGOS DAS PRINCIPAIS AJUDAS POR REGIÃO ATÉ 30 DE SETEMBRO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</si>
</sst>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#,##0___;"/>
    <numFmt numFmtId="165" formatCode="#,##0.00___;"/>
    <numFmt numFmtId="166" formatCode="#,##0______;"/>
    <numFmt numFmtId="167" formatCode="#,##0.0_____;"/>
    <numFmt numFmtId="168" formatCode="0.0"/>
    <numFmt numFmtId="169" formatCode="#,##0.0_;"/>
    <numFmt numFmtId="170" formatCode="#,##0__"/>
    <numFmt numFmtId="171" formatCode="#,##0.00_;"/>
    <numFmt numFmtId="172" formatCode="#,##0.00000_;"/>
    <numFmt numFmtId="173" formatCode="#,##0.00000000000000"/>
    <numFmt numFmtId="175" formatCode="#,##0.00000"/>
  </numFmts>
  <fonts count="21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lightGray">
        <fgColor theme="4" tint="-0.24994659260841701"/>
        <bgColor indexed="9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double">
        <color theme="4" tint="-0.24994659260841701"/>
      </left>
      <right/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double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indexed="19"/>
      </top>
      <bottom style="hair">
        <color indexed="19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indexed="19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indexed="19"/>
      </top>
      <bottom style="thin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6" fillId="0" borderId="0" xfId="0" applyFont="1" applyAlignment="1"/>
    <xf numFmtId="0" fontId="6" fillId="0" borderId="0" xfId="0" applyFont="1" applyAlignment="1">
      <alignment vertical="center"/>
    </xf>
    <xf numFmtId="165" fontId="6" fillId="0" borderId="0" xfId="1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16" fontId="6" fillId="0" borderId="0" xfId="0" applyNumberFormat="1" applyFont="1" applyFill="1" applyAlignment="1">
      <alignment horizontal="right"/>
    </xf>
    <xf numFmtId="168" fontId="6" fillId="0" borderId="0" xfId="0" applyNumberFormat="1" applyFont="1" applyAlignment="1">
      <alignment vertical="center"/>
    </xf>
    <xf numFmtId="169" fontId="3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5" fontId="10" fillId="0" borderId="0" xfId="1" applyNumberFormat="1" applyFont="1" applyAlignment="1">
      <alignment vertical="center"/>
    </xf>
    <xf numFmtId="0" fontId="4" fillId="0" borderId="0" xfId="0" applyFont="1" applyBorder="1" applyAlignment="1">
      <alignment horizontal="left" vertical="center" wrapText="1" indent="1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2" fillId="0" borderId="0" xfId="1" applyNumberFormat="1" applyFont="1" applyAlignment="1">
      <alignment vertical="center"/>
    </xf>
    <xf numFmtId="169" fontId="4" fillId="0" borderId="0" xfId="1" applyNumberFormat="1" applyFont="1" applyFill="1" applyBorder="1" applyAlignment="1">
      <alignment vertical="center"/>
    </xf>
    <xf numFmtId="169" fontId="6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5" fillId="0" borderId="0" xfId="0" applyFont="1" applyAlignment="1"/>
    <xf numFmtId="16" fontId="16" fillId="0" borderId="0" xfId="0" applyNumberFormat="1" applyFont="1" applyFill="1" applyAlignment="1">
      <alignment horizontal="right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64" fontId="5" fillId="0" borderId="4" xfId="1" applyNumberFormat="1" applyFont="1" applyFill="1" applyBorder="1" applyAlignment="1">
      <alignment horizontal="center" vertical="top" wrapText="1"/>
    </xf>
    <xf numFmtId="170" fontId="5" fillId="0" borderId="4" xfId="1" applyNumberFormat="1" applyFont="1" applyFill="1" applyBorder="1" applyAlignment="1">
      <alignment horizontal="center" vertical="top" wrapText="1"/>
    </xf>
    <xf numFmtId="169" fontId="5" fillId="2" borderId="7" xfId="0" applyNumberFormat="1" applyFont="1" applyFill="1" applyBorder="1" applyAlignment="1">
      <alignment vertical="center"/>
    </xf>
    <xf numFmtId="169" fontId="5" fillId="2" borderId="8" xfId="0" applyNumberFormat="1" applyFont="1" applyFill="1" applyBorder="1" applyAlignment="1">
      <alignment vertical="center"/>
    </xf>
    <xf numFmtId="169" fontId="5" fillId="2" borderId="9" xfId="0" applyNumberFormat="1" applyFont="1" applyFill="1" applyBorder="1" applyAlignment="1">
      <alignment vertical="center"/>
    </xf>
    <xf numFmtId="169" fontId="5" fillId="2" borderId="10" xfId="0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170" fontId="5" fillId="0" borderId="12" xfId="1" applyNumberFormat="1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wrapText="1" indent="1"/>
    </xf>
    <xf numFmtId="0" fontId="5" fillId="0" borderId="15" xfId="0" applyFont="1" applyFill="1" applyBorder="1" applyAlignment="1">
      <alignment horizontal="left" vertical="center" wrapText="1" indent="1"/>
    </xf>
    <xf numFmtId="0" fontId="5" fillId="0" borderId="16" xfId="0" applyFont="1" applyBorder="1" applyAlignment="1">
      <alignment horizontal="left" vertical="center" wrapText="1" indent="1"/>
    </xf>
    <xf numFmtId="164" fontId="9" fillId="0" borderId="17" xfId="1" applyNumberFormat="1" applyFont="1" applyFill="1" applyBorder="1" applyAlignment="1">
      <alignment vertical="top" wrapText="1"/>
    </xf>
    <xf numFmtId="164" fontId="5" fillId="0" borderId="18" xfId="1" applyNumberFormat="1" applyFont="1" applyFill="1" applyBorder="1" applyAlignment="1">
      <alignment horizontal="center" vertical="top" wrapText="1"/>
    </xf>
    <xf numFmtId="164" fontId="5" fillId="0" borderId="5" xfId="1" applyNumberFormat="1" applyFont="1" applyFill="1" applyBorder="1" applyAlignment="1">
      <alignment horizontal="center" vertical="top" wrapText="1"/>
    </xf>
    <xf numFmtId="165" fontId="2" fillId="0" borderId="0" xfId="1" applyNumberFormat="1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vertical="center"/>
    </xf>
    <xf numFmtId="167" fontId="2" fillId="0" borderId="0" xfId="1" applyNumberFormat="1" applyFont="1" applyFill="1" applyBorder="1" applyAlignment="1">
      <alignment vertical="center"/>
    </xf>
    <xf numFmtId="169" fontId="17" fillId="0" borderId="21" xfId="1" applyNumberFormat="1" applyFont="1" applyFill="1" applyBorder="1" applyAlignment="1">
      <alignment vertical="center"/>
    </xf>
    <xf numFmtId="169" fontId="4" fillId="0" borderId="22" xfId="0" applyNumberFormat="1" applyFont="1" applyFill="1" applyBorder="1" applyAlignment="1">
      <alignment vertical="center"/>
    </xf>
    <xf numFmtId="169" fontId="14" fillId="0" borderId="0" xfId="0" applyNumberFormat="1" applyFont="1"/>
    <xf numFmtId="0" fontId="14" fillId="0" borderId="0" xfId="0" applyFont="1"/>
    <xf numFmtId="165" fontId="14" fillId="0" borderId="0" xfId="1" quotePrefix="1" applyNumberFormat="1" applyFont="1" applyFill="1" applyAlignment="1">
      <alignment horizontal="center"/>
    </xf>
    <xf numFmtId="16" fontId="14" fillId="0" borderId="0" xfId="0" applyNumberFormat="1" applyFont="1" applyAlignment="1"/>
    <xf numFmtId="16" fontId="14" fillId="0" borderId="0" xfId="0" applyNumberFormat="1" applyFont="1" applyFill="1" applyAlignment="1">
      <alignment horizontal="center"/>
    </xf>
    <xf numFmtId="169" fontId="4" fillId="0" borderId="17" xfId="1" applyNumberFormat="1" applyFont="1" applyFill="1" applyBorder="1" applyAlignment="1">
      <alignment vertical="center"/>
    </xf>
    <xf numFmtId="169" fontId="4" fillId="0" borderId="2" xfId="1" applyNumberFormat="1" applyFont="1" applyFill="1" applyBorder="1" applyAlignment="1">
      <alignment vertical="center"/>
    </xf>
    <xf numFmtId="169" fontId="4" fillId="0" borderId="3" xfId="1" applyNumberFormat="1" applyFont="1" applyFill="1" applyBorder="1" applyAlignment="1">
      <alignment vertical="center"/>
    </xf>
    <xf numFmtId="0" fontId="5" fillId="0" borderId="27" xfId="0" applyFont="1" applyBorder="1" applyAlignment="1">
      <alignment horizontal="left" vertical="center" wrapText="1" indent="1"/>
    </xf>
    <xf numFmtId="164" fontId="9" fillId="0" borderId="23" xfId="1" applyNumberFormat="1" applyFont="1" applyFill="1" applyBorder="1" applyAlignment="1">
      <alignment vertical="top" wrapText="1"/>
    </xf>
    <xf numFmtId="164" fontId="5" fillId="0" borderId="28" xfId="1" applyNumberFormat="1" applyFont="1" applyFill="1" applyBorder="1" applyAlignment="1">
      <alignment horizontal="center" vertical="top" wrapText="1"/>
    </xf>
    <xf numFmtId="169" fontId="5" fillId="2" borderId="30" xfId="0" applyNumberFormat="1" applyFont="1" applyFill="1" applyBorder="1" applyAlignment="1">
      <alignment vertical="center"/>
    </xf>
    <xf numFmtId="169" fontId="5" fillId="2" borderId="31" xfId="0" applyNumberFormat="1" applyFont="1" applyFill="1" applyBorder="1" applyAlignment="1">
      <alignment vertical="center"/>
    </xf>
    <xf numFmtId="169" fontId="4" fillId="0" borderId="23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0" fontId="5" fillId="0" borderId="1" xfId="1" applyNumberFormat="1" applyFont="1" applyFill="1" applyBorder="1" applyAlignment="1">
      <alignment horizontal="center" vertical="top" wrapText="1"/>
    </xf>
    <xf numFmtId="169" fontId="5" fillId="2" borderId="15" xfId="0" applyNumberFormat="1" applyFont="1" applyFill="1" applyBorder="1" applyAlignment="1">
      <alignment vertical="center"/>
    </xf>
    <xf numFmtId="169" fontId="4" fillId="0" borderId="35" xfId="0" applyNumberFormat="1" applyFont="1" applyFill="1" applyBorder="1" applyAlignment="1">
      <alignment vertical="center"/>
    </xf>
    <xf numFmtId="169" fontId="4" fillId="0" borderId="13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71" fontId="6" fillId="0" borderId="0" xfId="0" applyNumberFormat="1" applyFont="1" applyAlignment="1">
      <alignment vertical="center"/>
    </xf>
    <xf numFmtId="172" fontId="14" fillId="0" borderId="0" xfId="0" applyNumberFormat="1" applyFont="1" applyFill="1"/>
    <xf numFmtId="173" fontId="18" fillId="0" borderId="0" xfId="0" applyNumberFormat="1" applyFont="1" applyFill="1"/>
    <xf numFmtId="169" fontId="19" fillId="0" borderId="0" xfId="0" applyNumberFormat="1" applyFont="1" applyAlignment="1">
      <alignment vertical="center"/>
    </xf>
    <xf numFmtId="0" fontId="19" fillId="0" borderId="0" xfId="0" applyFont="1" applyFill="1"/>
    <xf numFmtId="169" fontId="20" fillId="0" borderId="2" xfId="1" applyNumberFormat="1" applyFont="1" applyFill="1" applyBorder="1" applyAlignment="1">
      <alignment vertical="center"/>
    </xf>
    <xf numFmtId="175" fontId="5" fillId="0" borderId="0" xfId="0" applyNumberFormat="1" applyFont="1" applyFill="1" applyAlignment="1">
      <alignment vertical="center"/>
    </xf>
    <xf numFmtId="169" fontId="5" fillId="3" borderId="25" xfId="1" applyNumberFormat="1" applyFont="1" applyFill="1" applyBorder="1" applyAlignment="1">
      <alignment vertical="center"/>
    </xf>
    <xf numFmtId="169" fontId="5" fillId="3" borderId="7" xfId="1" applyNumberFormat="1" applyFont="1" applyFill="1" applyBorder="1" applyAlignment="1">
      <alignment vertical="center"/>
    </xf>
    <xf numFmtId="169" fontId="5" fillId="3" borderId="33" xfId="1" applyNumberFormat="1" applyFont="1" applyFill="1" applyBorder="1" applyAlignment="1">
      <alignment vertical="center"/>
    </xf>
    <xf numFmtId="169" fontId="5" fillId="3" borderId="24" xfId="1" applyNumberFormat="1" applyFont="1" applyFill="1" applyBorder="1" applyAlignment="1">
      <alignment vertical="center"/>
    </xf>
    <xf numFmtId="169" fontId="5" fillId="3" borderId="19" xfId="1" applyNumberFormat="1" applyFont="1" applyFill="1" applyBorder="1" applyAlignment="1">
      <alignment vertical="center"/>
    </xf>
    <xf numFmtId="169" fontId="8" fillId="3" borderId="19" xfId="1" applyNumberFormat="1" applyFont="1" applyFill="1" applyBorder="1" applyAlignment="1">
      <alignment vertical="center"/>
    </xf>
    <xf numFmtId="169" fontId="8" fillId="3" borderId="7" xfId="1" applyNumberFormat="1" applyFont="1" applyFill="1" applyBorder="1" applyAlignment="1">
      <alignment vertical="center"/>
    </xf>
    <xf numFmtId="169" fontId="8" fillId="3" borderId="20" xfId="1" applyNumberFormat="1" applyFont="1" applyFill="1" applyBorder="1" applyAlignment="1">
      <alignment vertical="center"/>
    </xf>
    <xf numFmtId="169" fontId="8" fillId="3" borderId="9" xfId="1" quotePrefix="1" applyNumberFormat="1" applyFont="1" applyFill="1" applyBorder="1" applyAlignment="1">
      <alignment horizontal="right" vertical="center"/>
    </xf>
    <xf numFmtId="169" fontId="5" fillId="3" borderId="34" xfId="1" applyNumberFormat="1" applyFont="1" applyFill="1" applyBorder="1" applyAlignment="1">
      <alignment vertical="center"/>
    </xf>
    <xf numFmtId="169" fontId="8" fillId="3" borderId="25" xfId="1" applyNumberFormat="1" applyFont="1" applyFill="1" applyBorder="1" applyAlignment="1">
      <alignment vertical="center"/>
    </xf>
    <xf numFmtId="169" fontId="5" fillId="3" borderId="26" xfId="1" applyNumberFormat="1" applyFont="1" applyFill="1" applyBorder="1" applyAlignment="1">
      <alignment vertical="center"/>
    </xf>
    <xf numFmtId="169" fontId="5" fillId="3" borderId="8" xfId="1" applyNumberFormat="1" applyFont="1" applyFill="1" applyBorder="1" applyAlignment="1">
      <alignment vertical="center"/>
    </xf>
    <xf numFmtId="169" fontId="5" fillId="3" borderId="29" xfId="1" applyNumberFormat="1" applyFont="1" applyFill="1" applyBorder="1" applyAlignment="1">
      <alignment vertical="center"/>
    </xf>
    <xf numFmtId="169" fontId="5" fillId="3" borderId="6" xfId="1" applyNumberFormat="1" applyFont="1" applyFill="1" applyBorder="1" applyAlignment="1">
      <alignment vertical="center"/>
    </xf>
    <xf numFmtId="169" fontId="5" fillId="3" borderId="30" xfId="1" applyNumberFormat="1" applyFont="1" applyFill="1" applyBorder="1" applyAlignment="1">
      <alignment vertical="center"/>
    </xf>
    <xf numFmtId="169" fontId="5" fillId="3" borderId="32" xfId="1" applyNumberFormat="1" applyFont="1" applyFill="1" applyBorder="1" applyAlignment="1">
      <alignment vertical="center"/>
    </xf>
    <xf numFmtId="169" fontId="5" fillId="3" borderId="21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36189</xdr:rowOff>
    </xdr:from>
    <xdr:to>
      <xdr:col>0</xdr:col>
      <xdr:colOff>1435100</xdr:colOff>
      <xdr:row>3</xdr:row>
      <xdr:rowOff>15875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6189"/>
          <a:ext cx="1333500" cy="474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43"/>
  <sheetViews>
    <sheetView showGridLines="0" tabSelected="1" zoomScale="87" zoomScaleNormal="87" workbookViewId="0">
      <selection activeCell="F40" sqref="F40"/>
    </sheetView>
  </sheetViews>
  <sheetFormatPr defaultRowHeight="12.75" x14ac:dyDescent="0.2"/>
  <cols>
    <col min="1" max="1" width="23.85546875" style="2" customWidth="1"/>
    <col min="2" max="9" width="18" style="3" customWidth="1"/>
    <col min="10" max="10" width="18.140625" style="2" customWidth="1"/>
    <col min="11" max="11" width="3.85546875" style="2" customWidth="1"/>
    <col min="12" max="12" width="15.42578125" style="2" customWidth="1"/>
    <col min="13" max="13" width="17.42578125" style="2" customWidth="1"/>
    <col min="14" max="16384" width="9.140625" style="2"/>
  </cols>
  <sheetData>
    <row r="4" spans="1:13" s="20" customFormat="1" ht="15" customHeight="1" x14ac:dyDescent="0.2">
      <c r="A4" s="94" t="s">
        <v>31</v>
      </c>
      <c r="B4" s="94"/>
      <c r="C4" s="94"/>
      <c r="D4" s="94"/>
      <c r="E4" s="94"/>
      <c r="F4" s="94"/>
      <c r="G4" s="94"/>
      <c r="H4" s="94"/>
      <c r="I4" s="94"/>
      <c r="J4" s="94"/>
      <c r="K4" s="19"/>
      <c r="L4" s="18"/>
    </row>
    <row r="5" spans="1:13" s="21" customFormat="1" ht="15" customHeight="1" x14ac:dyDescent="0.2">
      <c r="A5" s="95" t="s">
        <v>17</v>
      </c>
      <c r="B5" s="95"/>
      <c r="C5" s="95"/>
      <c r="D5" s="95"/>
      <c r="E5" s="95"/>
      <c r="F5" s="95"/>
      <c r="G5" s="95"/>
      <c r="H5" s="95"/>
      <c r="I5" s="95"/>
      <c r="J5" s="95"/>
      <c r="K5" s="19"/>
      <c r="L5" s="18"/>
    </row>
    <row r="6" spans="1:13" customFormat="1" x14ac:dyDescent="0.2">
      <c r="A6" s="47"/>
      <c r="B6" s="68"/>
      <c r="C6" s="68"/>
      <c r="D6" s="69"/>
      <c r="E6" s="71"/>
      <c r="F6" s="48"/>
      <c r="G6" s="48"/>
      <c r="H6" s="48"/>
      <c r="I6" s="48"/>
      <c r="J6" s="2"/>
      <c r="K6" s="2"/>
    </row>
    <row r="7" spans="1:13" s="1" customFormat="1" ht="13.5" customHeight="1" x14ac:dyDescent="0.2">
      <c r="A7" s="20"/>
      <c r="B7" s="49"/>
      <c r="C7" s="49"/>
      <c r="D7" s="49"/>
      <c r="E7" s="49"/>
      <c r="F7" s="50"/>
      <c r="G7" s="50"/>
      <c r="H7" s="51"/>
      <c r="I7" s="22"/>
      <c r="J7" s="22" t="s">
        <v>9</v>
      </c>
      <c r="K7" s="5"/>
    </row>
    <row r="8" spans="1:13" s="4" customFormat="1" ht="10.5" customHeight="1" x14ac:dyDescent="0.2">
      <c r="A8" s="92" t="s">
        <v>5</v>
      </c>
      <c r="B8" s="39"/>
      <c r="C8" s="23"/>
      <c r="D8" s="23"/>
      <c r="E8" s="23"/>
      <c r="F8" s="24"/>
      <c r="G8" s="25"/>
      <c r="H8" s="25"/>
      <c r="I8" s="25"/>
      <c r="J8" s="26"/>
    </row>
    <row r="9" spans="1:13" s="4" customFormat="1" ht="52.5" customHeight="1" thickBot="1" x14ac:dyDescent="0.25">
      <c r="A9" s="93"/>
      <c r="B9" s="40" t="s">
        <v>26</v>
      </c>
      <c r="C9" s="27" t="s">
        <v>16</v>
      </c>
      <c r="D9" s="27" t="s">
        <v>29</v>
      </c>
      <c r="E9" s="27" t="s">
        <v>24</v>
      </c>
      <c r="F9" s="27" t="s">
        <v>18</v>
      </c>
      <c r="G9" s="27" t="s">
        <v>19</v>
      </c>
      <c r="H9" s="27" t="s">
        <v>20</v>
      </c>
      <c r="I9" s="28" t="s">
        <v>21</v>
      </c>
      <c r="J9" s="41" t="s">
        <v>22</v>
      </c>
    </row>
    <row r="10" spans="1:13" ht="33" customHeight="1" thickTop="1" x14ac:dyDescent="0.2">
      <c r="A10" s="55" t="s">
        <v>6</v>
      </c>
      <c r="B10" s="77">
        <v>42157.477550000003</v>
      </c>
      <c r="C10" s="74">
        <v>62058.175690000004</v>
      </c>
      <c r="D10" s="74">
        <v>3561.0395899999999</v>
      </c>
      <c r="E10" s="74">
        <v>51412.603670000004</v>
      </c>
      <c r="F10" s="74">
        <v>514.30596000000003</v>
      </c>
      <c r="G10" s="74">
        <v>20241.044739999998</v>
      </c>
      <c r="H10" s="84">
        <v>32353.705389999999</v>
      </c>
      <c r="I10" s="74">
        <v>0</v>
      </c>
      <c r="J10" s="85">
        <v>0</v>
      </c>
    </row>
    <row r="11" spans="1:13" ht="33" customHeight="1" x14ac:dyDescent="0.2">
      <c r="A11" s="36" t="s">
        <v>8</v>
      </c>
      <c r="B11" s="78">
        <v>20261.747979999996</v>
      </c>
      <c r="C11" s="75">
        <v>22588.495720000003</v>
      </c>
      <c r="D11" s="75">
        <v>3314.0407</v>
      </c>
      <c r="E11" s="75">
        <v>32557.323649999998</v>
      </c>
      <c r="F11" s="75">
        <v>363.98615999999998</v>
      </c>
      <c r="G11" s="75">
        <v>11387.372599999999</v>
      </c>
      <c r="H11" s="80">
        <v>20515.716130000001</v>
      </c>
      <c r="I11" s="75">
        <v>1091.7148300000001</v>
      </c>
      <c r="J11" s="86">
        <v>6.1266099999999994</v>
      </c>
    </row>
    <row r="12" spans="1:13" ht="33" customHeight="1" x14ac:dyDescent="0.2">
      <c r="A12" s="37" t="s">
        <v>7</v>
      </c>
      <c r="B12" s="78">
        <v>16902.617579999998</v>
      </c>
      <c r="C12" s="75">
        <v>1640.0956800000001</v>
      </c>
      <c r="D12" s="75">
        <v>1252.13276</v>
      </c>
      <c r="E12" s="75">
        <v>40826.188369999996</v>
      </c>
      <c r="F12" s="75">
        <v>177.46904000000001</v>
      </c>
      <c r="G12" s="75">
        <v>1959.9506699999999</v>
      </c>
      <c r="H12" s="80">
        <v>26038.757819999999</v>
      </c>
      <c r="I12" s="75">
        <v>2731.4331899999997</v>
      </c>
      <c r="J12" s="86">
        <v>2843.9585299999999</v>
      </c>
    </row>
    <row r="13" spans="1:13" ht="33" customHeight="1" x14ac:dyDescent="0.2">
      <c r="A13" s="37" t="s">
        <v>0</v>
      </c>
      <c r="B13" s="78">
        <v>78298.795349999986</v>
      </c>
      <c r="C13" s="75">
        <v>26842.213890000003</v>
      </c>
      <c r="D13" s="75">
        <v>14688.82921</v>
      </c>
      <c r="E13" s="75">
        <v>121833.88283</v>
      </c>
      <c r="F13" s="75">
        <v>765.22546</v>
      </c>
      <c r="G13" s="75">
        <v>2658.8977300000001</v>
      </c>
      <c r="H13" s="80">
        <v>77636.108959999998</v>
      </c>
      <c r="I13" s="75">
        <v>1838.99352</v>
      </c>
      <c r="J13" s="86">
        <v>427.67083000000002</v>
      </c>
    </row>
    <row r="14" spans="1:13" ht="33" customHeight="1" x14ac:dyDescent="0.2">
      <c r="A14" s="37" t="s">
        <v>1</v>
      </c>
      <c r="B14" s="78">
        <v>3346.6689200000001</v>
      </c>
      <c r="C14" s="75">
        <v>3899.10745</v>
      </c>
      <c r="D14" s="75">
        <v>2749.6917100000001</v>
      </c>
      <c r="E14" s="75">
        <v>3537.3365800000001</v>
      </c>
      <c r="F14" s="75">
        <v>48.561839999999997</v>
      </c>
      <c r="G14" s="75">
        <v>643.6561999999999</v>
      </c>
      <c r="H14" s="80">
        <v>2282.5425299999997</v>
      </c>
      <c r="I14" s="75">
        <v>40.308540000000001</v>
      </c>
      <c r="J14" s="86">
        <v>0</v>
      </c>
    </row>
    <row r="15" spans="1:13" ht="33" customHeight="1" x14ac:dyDescent="0.2">
      <c r="A15" s="36" t="s">
        <v>2</v>
      </c>
      <c r="B15" s="79">
        <v>10148.680970000001</v>
      </c>
      <c r="C15" s="80">
        <v>15224.6559</v>
      </c>
      <c r="D15" s="75">
        <v>34.633099999999999</v>
      </c>
      <c r="E15" s="29"/>
      <c r="F15" s="29"/>
      <c r="G15" s="29" t="s">
        <v>25</v>
      </c>
      <c r="H15" s="29"/>
      <c r="I15" s="29"/>
      <c r="J15" s="30"/>
      <c r="M15" s="17"/>
    </row>
    <row r="16" spans="1:13" ht="33" customHeight="1" x14ac:dyDescent="0.2">
      <c r="A16" s="38" t="s">
        <v>3</v>
      </c>
      <c r="B16" s="81">
        <v>737.53788000000009</v>
      </c>
      <c r="C16" s="82">
        <v>7235.0746200000003</v>
      </c>
      <c r="D16" s="82">
        <v>0</v>
      </c>
      <c r="E16" s="31"/>
      <c r="F16" s="31"/>
      <c r="G16" s="31"/>
      <c r="H16" s="31"/>
      <c r="I16" s="31"/>
      <c r="J16" s="32"/>
    </row>
    <row r="17" spans="1:13" ht="33" customHeight="1" x14ac:dyDescent="0.2">
      <c r="A17" s="10" t="s">
        <v>4</v>
      </c>
      <c r="B17" s="52">
        <f>SUM(B10:B16)</f>
        <v>171853.52622999999</v>
      </c>
      <c r="C17" s="53">
        <f>SUM(C10:C16)</f>
        <v>139487.81895000002</v>
      </c>
      <c r="D17" s="53">
        <f>SUM(D10:D16)</f>
        <v>25600.36707</v>
      </c>
      <c r="E17" s="53">
        <f>SUM(E10:E14)</f>
        <v>250167.33510000003</v>
      </c>
      <c r="F17" s="53">
        <f>SUM(F10:F16)</f>
        <v>1869.5484600000002</v>
      </c>
      <c r="G17" s="53">
        <f>SUM(G10:G16)</f>
        <v>36890.921939999993</v>
      </c>
      <c r="H17" s="72">
        <f>SUM(H10:H16)</f>
        <v>158826.83083000002</v>
      </c>
      <c r="I17" s="53">
        <f>SUM(I10:I16)</f>
        <v>5702.4500799999996</v>
      </c>
      <c r="J17" s="54">
        <f>SUM(J10:J16)</f>
        <v>3277.7559699999997</v>
      </c>
      <c r="K17" s="12"/>
      <c r="L17" s="12"/>
    </row>
    <row r="18" spans="1:13" ht="12" customHeight="1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12"/>
      <c r="L18" s="12"/>
    </row>
    <row r="19" spans="1:13" ht="12" customHeight="1" x14ac:dyDescent="0.2">
      <c r="A19" s="42"/>
      <c r="B19" s="42"/>
      <c r="C19" s="42"/>
      <c r="D19" s="42"/>
      <c r="E19" s="43"/>
      <c r="F19" s="42"/>
      <c r="G19" s="42"/>
      <c r="H19" s="44"/>
      <c r="I19" s="44"/>
      <c r="J19" s="7"/>
      <c r="K19" s="7"/>
      <c r="L19" s="7"/>
    </row>
    <row r="20" spans="1:13" s="4" customFormat="1" ht="11.25" customHeight="1" x14ac:dyDescent="0.2">
      <c r="A20" s="92" t="s">
        <v>5</v>
      </c>
      <c r="B20" s="56"/>
      <c r="C20" s="23"/>
      <c r="D20" s="23"/>
      <c r="E20" s="23"/>
      <c r="F20" s="24"/>
      <c r="G20" s="25"/>
      <c r="H20" s="25"/>
      <c r="I20" s="61"/>
      <c r="J20" s="33"/>
      <c r="K20" s="11"/>
    </row>
    <row r="21" spans="1:13" s="4" customFormat="1" ht="51" customHeight="1" thickBot="1" x14ac:dyDescent="0.25">
      <c r="A21" s="93"/>
      <c r="B21" s="57" t="s">
        <v>14</v>
      </c>
      <c r="C21" s="27" t="s">
        <v>15</v>
      </c>
      <c r="D21" s="27" t="s">
        <v>23</v>
      </c>
      <c r="E21" s="27" t="s">
        <v>11</v>
      </c>
      <c r="F21" s="28" t="s">
        <v>10</v>
      </c>
      <c r="G21" s="28" t="s">
        <v>28</v>
      </c>
      <c r="H21" s="28" t="s">
        <v>13</v>
      </c>
      <c r="I21" s="62" t="s">
        <v>12</v>
      </c>
      <c r="J21" s="34" t="s">
        <v>4</v>
      </c>
      <c r="K21" s="11"/>
      <c r="L21" s="73"/>
    </row>
    <row r="22" spans="1:13" ht="33" customHeight="1" thickTop="1" x14ac:dyDescent="0.2">
      <c r="A22" s="35" t="s">
        <v>6</v>
      </c>
      <c r="B22" s="87">
        <v>5241.5047400000003</v>
      </c>
      <c r="C22" s="88">
        <v>6253.6676600000001</v>
      </c>
      <c r="D22" s="88">
        <v>6894.7261500000004</v>
      </c>
      <c r="E22" s="29"/>
      <c r="F22" s="29"/>
      <c r="G22" s="29"/>
      <c r="H22" s="29"/>
      <c r="I22" s="63"/>
      <c r="J22" s="65">
        <f>+B10+C10+D10+E10+F10+G10+H10+I10+J10+B22+C22+D22</f>
        <v>230688.25114000001</v>
      </c>
    </row>
    <row r="23" spans="1:13" ht="33" customHeight="1" x14ac:dyDescent="0.2">
      <c r="A23" s="36" t="s">
        <v>8</v>
      </c>
      <c r="B23" s="89">
        <v>7095.1632199999995</v>
      </c>
      <c r="C23" s="75">
        <v>5244.5561200000002</v>
      </c>
      <c r="D23" s="75">
        <v>2101.7065899999998</v>
      </c>
      <c r="E23" s="29"/>
      <c r="F23" s="29"/>
      <c r="G23" s="29"/>
      <c r="H23" s="29"/>
      <c r="I23" s="63"/>
      <c r="J23" s="64">
        <f>+B11+C11+D11+E11+F11+G11+H11+I11+J11+B23+C23+D23</f>
        <v>126527.95031</v>
      </c>
    </row>
    <row r="24" spans="1:13" ht="33" customHeight="1" x14ac:dyDescent="0.2">
      <c r="A24" s="37" t="s">
        <v>7</v>
      </c>
      <c r="B24" s="89">
        <v>2356.2114200000001</v>
      </c>
      <c r="C24" s="75">
        <v>3713.1093500000002</v>
      </c>
      <c r="D24" s="75">
        <v>1464.11853</v>
      </c>
      <c r="E24" s="29"/>
      <c r="F24" s="29"/>
      <c r="G24" s="29"/>
      <c r="H24" s="29"/>
      <c r="I24" s="63"/>
      <c r="J24" s="64">
        <f t="shared" ref="J24:J26" si="0">+B12+C12+D12+E12+F12+G12+H12+I12+J12+B24+C24+D24</f>
        <v>101906.04294000001</v>
      </c>
    </row>
    <row r="25" spans="1:13" ht="33" customHeight="1" x14ac:dyDescent="0.2">
      <c r="A25" s="37" t="s">
        <v>0</v>
      </c>
      <c r="B25" s="89">
        <v>17905.797770000001</v>
      </c>
      <c r="C25" s="75">
        <v>41084.754249999998</v>
      </c>
      <c r="D25" s="75">
        <v>1540.1387099999999</v>
      </c>
      <c r="E25" s="29"/>
      <c r="F25" s="29"/>
      <c r="G25" s="29"/>
      <c r="H25" s="29"/>
      <c r="I25" s="63"/>
      <c r="J25" s="64">
        <f t="shared" si="0"/>
        <v>385521.30851000006</v>
      </c>
    </row>
    <row r="26" spans="1:13" ht="33" customHeight="1" x14ac:dyDescent="0.2">
      <c r="A26" s="37" t="s">
        <v>1</v>
      </c>
      <c r="B26" s="89">
        <v>782.26476000000002</v>
      </c>
      <c r="C26" s="75">
        <v>498.02428000000003</v>
      </c>
      <c r="D26" s="75">
        <v>1.3707799999999999</v>
      </c>
      <c r="E26" s="29"/>
      <c r="F26" s="29"/>
      <c r="G26" s="29"/>
      <c r="H26" s="29"/>
      <c r="I26" s="63"/>
      <c r="J26" s="64">
        <f t="shared" si="0"/>
        <v>17829.533589999999</v>
      </c>
      <c r="L26" s="67"/>
      <c r="M26" s="67"/>
    </row>
    <row r="27" spans="1:13" ht="33" customHeight="1" x14ac:dyDescent="0.2">
      <c r="A27" s="36" t="s">
        <v>2</v>
      </c>
      <c r="B27" s="58"/>
      <c r="C27" s="29"/>
      <c r="D27" s="29"/>
      <c r="E27" s="90">
        <f>10791.02183</f>
        <v>10791.02183</v>
      </c>
      <c r="F27" s="90">
        <f>56426.48109</f>
        <v>56426.481090000001</v>
      </c>
      <c r="G27" s="76">
        <f>980.79461+529.59029+705.9509</f>
        <v>2216.3357999999998</v>
      </c>
      <c r="H27" s="29"/>
      <c r="I27" s="63"/>
      <c r="J27" s="64">
        <f>+B15+C15+D15+E27+F27+G27</f>
        <v>94841.808690000005</v>
      </c>
      <c r="L27" s="70"/>
      <c r="M27" s="70"/>
    </row>
    <row r="28" spans="1:13" ht="33" customHeight="1" x14ac:dyDescent="0.2">
      <c r="A28" s="38" t="s">
        <v>3</v>
      </c>
      <c r="B28" s="59"/>
      <c r="C28" s="31"/>
      <c r="D28" s="31"/>
      <c r="E28" s="31"/>
      <c r="F28" s="31"/>
      <c r="G28" s="31"/>
      <c r="H28" s="83">
        <v>5187.0975600000002</v>
      </c>
      <c r="I28" s="91">
        <f>10764.4489+1599.53812</f>
        <v>12363.987019999999</v>
      </c>
      <c r="J28" s="64">
        <f>+B16+C16+D16+H28+I28</f>
        <v>25523.697079999998</v>
      </c>
    </row>
    <row r="29" spans="1:13" ht="33" customHeight="1" x14ac:dyDescent="0.2">
      <c r="A29" s="10" t="s">
        <v>4</v>
      </c>
      <c r="B29" s="60">
        <f t="shared" ref="B29:I29" si="1">SUM(B22:B28)</f>
        <v>33380.941910000001</v>
      </c>
      <c r="C29" s="53">
        <f t="shared" si="1"/>
        <v>56794.111659999995</v>
      </c>
      <c r="D29" s="53">
        <f t="shared" ref="D29" si="2">SUM(D22:D28)</f>
        <v>12002.060759999998</v>
      </c>
      <c r="E29" s="53">
        <f t="shared" si="1"/>
        <v>10791.02183</v>
      </c>
      <c r="F29" s="53">
        <f t="shared" si="1"/>
        <v>56426.481090000001</v>
      </c>
      <c r="G29" s="53">
        <f t="shared" si="1"/>
        <v>2216.3357999999998</v>
      </c>
      <c r="H29" s="53">
        <f t="shared" si="1"/>
        <v>5187.0975600000002</v>
      </c>
      <c r="I29" s="16">
        <f t="shared" si="1"/>
        <v>12363.987019999999</v>
      </c>
      <c r="J29" s="46">
        <f>SUM(J22:J28)</f>
        <v>982838.59225999995</v>
      </c>
    </row>
    <row r="30" spans="1:13" x14ac:dyDescent="0.2">
      <c r="B30" s="6"/>
      <c r="C30" s="6"/>
      <c r="D30" s="6"/>
      <c r="E30" s="2"/>
      <c r="F30" s="2"/>
      <c r="G30" s="2"/>
      <c r="H30" s="2"/>
      <c r="I30" s="2"/>
    </row>
    <row r="31" spans="1:13" s="8" customFormat="1" x14ac:dyDescent="0.2">
      <c r="A31" s="66" t="s">
        <v>30</v>
      </c>
      <c r="B31" s="9"/>
      <c r="C31" s="9"/>
      <c r="D31" s="9"/>
      <c r="E31" s="9"/>
      <c r="F31" s="9"/>
      <c r="G31" s="9"/>
      <c r="H31" s="9"/>
      <c r="I31" s="9"/>
    </row>
    <row r="32" spans="1:13" s="13" customFormat="1" ht="12" x14ac:dyDescent="0.2">
      <c r="A32" s="13" t="s">
        <v>27</v>
      </c>
      <c r="B32" s="15"/>
      <c r="C32" s="15"/>
      <c r="D32" s="15"/>
      <c r="E32" s="15"/>
      <c r="F32" s="15"/>
      <c r="G32" s="15"/>
      <c r="H32" s="15"/>
      <c r="I32" s="15"/>
      <c r="J32" s="14"/>
    </row>
    <row r="33" spans="4:9" x14ac:dyDescent="0.2">
      <c r="F33" s="2"/>
      <c r="G33" s="2"/>
      <c r="H33" s="2"/>
      <c r="I33" s="2"/>
    </row>
    <row r="34" spans="4:9" x14ac:dyDescent="0.2">
      <c r="F34" s="2"/>
      <c r="G34" s="2"/>
      <c r="H34" s="2"/>
      <c r="I34" s="2"/>
    </row>
    <row r="35" spans="4:9" ht="15" x14ac:dyDescent="0.2">
      <c r="D35" s="16"/>
      <c r="F35" s="2"/>
      <c r="G35" s="2"/>
      <c r="H35" s="2"/>
      <c r="I35" s="2"/>
    </row>
    <row r="36" spans="4:9" x14ac:dyDescent="0.2">
      <c r="F36" s="2"/>
      <c r="G36" s="2"/>
      <c r="H36" s="2"/>
      <c r="I36" s="2"/>
    </row>
    <row r="37" spans="4:9" ht="15" customHeight="1" x14ac:dyDescent="0.2">
      <c r="F37" s="2"/>
      <c r="G37" s="2"/>
      <c r="H37" s="2"/>
      <c r="I37" s="2"/>
    </row>
    <row r="38" spans="4:9" ht="15" customHeight="1" x14ac:dyDescent="0.2">
      <c r="F38" s="2"/>
      <c r="G38" s="2"/>
      <c r="H38" s="2"/>
      <c r="I38" s="2"/>
    </row>
    <row r="39" spans="4:9" ht="15" customHeight="1" x14ac:dyDescent="0.2">
      <c r="F39" s="2"/>
      <c r="G39" s="2"/>
      <c r="H39" s="2"/>
      <c r="I39" s="2"/>
    </row>
    <row r="40" spans="4:9" x14ac:dyDescent="0.2">
      <c r="F40" s="2"/>
      <c r="G40" s="2"/>
      <c r="H40" s="2"/>
      <c r="I40" s="2"/>
    </row>
    <row r="41" spans="4:9" x14ac:dyDescent="0.2">
      <c r="F41" s="2"/>
      <c r="G41" s="2"/>
      <c r="H41" s="2"/>
      <c r="I41" s="2"/>
    </row>
    <row r="42" spans="4:9" x14ac:dyDescent="0.2">
      <c r="F42" s="2"/>
      <c r="G42" s="2"/>
      <c r="H42" s="2"/>
      <c r="I42" s="2"/>
    </row>
    <row r="43" spans="4:9" x14ac:dyDescent="0.2">
      <c r="F43" s="2"/>
      <c r="G43" s="2"/>
      <c r="H43" s="2"/>
      <c r="I43" s="2"/>
    </row>
  </sheetData>
  <sheetProtection password="8859" sheet="1" objects="1" scenarios="1"/>
  <mergeCells count="4">
    <mergeCell ref="A8:A9"/>
    <mergeCell ref="A20:A21"/>
    <mergeCell ref="A4:J4"/>
    <mergeCell ref="A5:J5"/>
  </mergeCells>
  <phoneticPr fontId="7" type="noConversion"/>
  <printOptions horizontalCentered="1"/>
  <pageMargins left="0.74803149606299213" right="0.74803149606299213" top="0.19685039370078741" bottom="0.27559055118110237" header="0.19685039370078741" footer="0.19685039370078741"/>
  <pageSetup paperSize="9" scale="69" orientation="landscape" horizontalDpi="300" verticalDpi="300" r:id="rId1"/>
  <headerFooter alignWithMargins="0">
    <oddFooter xml:space="preserve">&amp;L&amp;8Fonte: IFAP/GPE&amp;R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Montantes</vt:lpstr>
      <vt:lpstr>Montantes!Área_de_Impressão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ifap</cp:lastModifiedBy>
  <cp:lastPrinted>2016-08-31T14:42:18Z</cp:lastPrinted>
  <dcterms:created xsi:type="dcterms:W3CDTF">2005-10-19T15:39:40Z</dcterms:created>
  <dcterms:modified xsi:type="dcterms:W3CDTF">2016-10-04T15:38:55Z</dcterms:modified>
</cp:coreProperties>
</file>