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5280" yWindow="-15" windowWidth="13425" windowHeight="10860"/>
  </bookViews>
  <sheets>
    <sheet name="Continente " sheetId="28" r:id="rId1"/>
    <sheet name="Calend Mad" sheetId="19" state="hidden" r:id="rId2"/>
  </sheets>
  <externalReferences>
    <externalReference r:id="rId3"/>
    <externalReference r:id="rId4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'Continente '!$A$1:$D$189</definedName>
    <definedName name="Area_de_NOTAS" localSheetId="0">#REF!</definedName>
    <definedName name="Area_de_NOTAS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>#REF!</definedName>
    <definedName name="sdfagraegegae">#REF!</definedName>
    <definedName name="sdfasdaertqer">#REF!</definedName>
    <definedName name="_xlnm.Print_Titles" localSheetId="1">'Calend Mad'!$1:$6</definedName>
    <definedName name="_xlnm.Print_Titles" localSheetId="0">'Continente '!$1:$5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'Continente '!#REF!,'Continente '!#REF!,'Continente '!#REF!</definedName>
    <definedName name="Z_0DE85C18_E6C5_444B_90F5_59F42A23D1D1_.wvu.PrintArea" localSheetId="1" hidden="1">'Calend Mad'!$B$1:$C$14</definedName>
    <definedName name="Z_0DE85C18_E6C5_444B_90F5_59F42A23D1D1_.wvu.PrintArea" localSheetId="0" hidden="1">'Continente '!$A$1:$A$190</definedName>
    <definedName name="Z_0DE85C18_E6C5_444B_90F5_59F42A23D1D1_.wvu.PrintTitles" localSheetId="1" hidden="1">'Calend Mad'!$1:$6</definedName>
    <definedName name="Z_0DE85C18_E6C5_444B_90F5_59F42A23D1D1_.wvu.PrintTitles" localSheetId="0" hidden="1">'Continente '!$1:$5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'Continente '!#REF!,'Continente '!#REF!,'Continente '!#REF!,'Continente '!#REF!,'Continente '!#REF!,'Continente '!#REF!,'Continente '!#REF!,'Continente '!#REF!,'Continente '!#REF!,'Continente '!#REF!,'Continente '!#REF!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'Continente '!#REF!,'Continente '!#REF!,'Continente '!#REF!</definedName>
    <definedName name="Z_6B271180_D300_4D1D_BC87_BDD88D2EC590_.wvu.PrintArea" localSheetId="1" hidden="1">'Calend Mad'!$B$1:$C$14</definedName>
    <definedName name="Z_6B271180_D300_4D1D_BC87_BDD88D2EC590_.wvu.PrintArea" localSheetId="0" hidden="1">'Continente '!$A$1:$A$190</definedName>
    <definedName name="Z_6B271180_D300_4D1D_BC87_BDD88D2EC590_.wvu.PrintTitles" localSheetId="1" hidden="1">'Calend Mad'!$1:$6</definedName>
    <definedName name="Z_6B271180_D300_4D1D_BC87_BDD88D2EC590_.wvu.PrintTitles" localSheetId="0" hidden="1">'Continente '!$1:$5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'Continente '!#REF!,'Continente '!#REF!,'Continente '!#REF!,'Continente '!#REF!,'Continente '!#REF!,'Continente '!#REF!,'Continente '!#REF!,'Continente '!#REF!,'Continente '!#REF!,'Continente '!#REF!,'Continente '!#REF!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C183" i="28" l="1"/>
  <c r="C182" i="28"/>
  <c r="C181" i="28"/>
  <c r="C180" i="28"/>
  <c r="C179" i="28"/>
  <c r="C178" i="28"/>
  <c r="C177" i="28"/>
  <c r="C174" i="28" l="1"/>
  <c r="C173" i="28"/>
  <c r="C172" i="28"/>
  <c r="C171" i="28"/>
  <c r="C170" i="28"/>
  <c r="C169" i="28"/>
  <c r="C168" i="28"/>
  <c r="C167" i="28"/>
  <c r="C166" i="28"/>
  <c r="C165" i="28"/>
  <c r="C164" i="28"/>
  <c r="C163" i="28"/>
  <c r="C158" i="28" l="1"/>
  <c r="C157" i="28"/>
  <c r="C159" i="28"/>
  <c r="C160" i="28"/>
  <c r="C55" i="28" l="1"/>
  <c r="C54" i="28"/>
  <c r="C53" i="28"/>
  <c r="C52" i="28"/>
  <c r="C51" i="28"/>
  <c r="C50" i="28"/>
  <c r="C49" i="28"/>
  <c r="C48" i="28"/>
  <c r="C47" i="28"/>
  <c r="C46" i="28"/>
  <c r="C45" i="28"/>
  <c r="C44" i="28"/>
  <c r="C154" i="28" l="1"/>
  <c r="C153" i="28"/>
  <c r="C152" i="28"/>
  <c r="C151" i="28"/>
  <c r="C150" i="28"/>
  <c r="C149" i="28"/>
  <c r="C148" i="28"/>
  <c r="C147" i="28"/>
  <c r="C146" i="28"/>
  <c r="C136" i="28" l="1"/>
  <c r="C135" i="28"/>
  <c r="C134" i="28"/>
  <c r="C133" i="28"/>
  <c r="C132" i="28"/>
  <c r="C131" i="28"/>
  <c r="C130" i="28"/>
  <c r="C129" i="28"/>
  <c r="C128" i="28"/>
  <c r="C143" i="28" l="1"/>
  <c r="C142" i="28"/>
  <c r="C141" i="28"/>
  <c r="C140" i="28"/>
  <c r="C139" i="28"/>
  <c r="C138" i="28"/>
  <c r="C137" i="28"/>
  <c r="C114" i="28" l="1"/>
  <c r="C113" i="28"/>
  <c r="C112" i="28"/>
  <c r="C111" i="28"/>
  <c r="C125" i="28"/>
  <c r="C124" i="28"/>
  <c r="C123" i="28"/>
  <c r="C122" i="28"/>
  <c r="C121" i="28"/>
  <c r="C120" i="28"/>
  <c r="C119" i="28"/>
  <c r="C118" i="28"/>
  <c r="C117" i="28"/>
  <c r="C116" i="28"/>
  <c r="C115" i="28"/>
  <c r="C88" i="28" l="1"/>
  <c r="C87" i="28"/>
  <c r="C86" i="28"/>
  <c r="C85" i="28"/>
  <c r="C84" i="28"/>
  <c r="C83" i="28"/>
  <c r="C82" i="28"/>
  <c r="C76" i="28"/>
  <c r="C74" i="28"/>
  <c r="C64" i="28"/>
  <c r="C63" i="28"/>
  <c r="C62" i="28"/>
  <c r="C61" i="28"/>
  <c r="C60" i="28"/>
  <c r="C59" i="28"/>
  <c r="C58" i="28"/>
  <c r="C35" i="28"/>
  <c r="C34" i="28"/>
  <c r="C33" i="28"/>
  <c r="C19" i="28"/>
  <c r="C16" i="28"/>
  <c r="C15" i="28"/>
  <c r="C14" i="28"/>
  <c r="C108" i="28" l="1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75" i="28" l="1"/>
  <c r="C90" i="28" l="1"/>
  <c r="C89" i="28"/>
  <c r="C81" i="28"/>
  <c r="C80" i="28"/>
  <c r="C79" i="28"/>
  <c r="C78" i="28"/>
  <c r="C77" i="28"/>
  <c r="C73" i="28"/>
  <c r="C70" i="28" l="1"/>
  <c r="C69" i="28"/>
  <c r="C68" i="28"/>
  <c r="C67" i="28"/>
  <c r="C66" i="28"/>
  <c r="C65" i="28"/>
  <c r="C185" i="28" l="1"/>
  <c r="C32" i="28" l="1"/>
  <c r="C31" i="28"/>
  <c r="C30" i="28"/>
  <c r="C29" i="28"/>
  <c r="C28" i="28"/>
  <c r="C27" i="28"/>
  <c r="C26" i="28"/>
  <c r="C25" i="28"/>
  <c r="D37" i="28" l="1"/>
  <c r="C37" i="28"/>
  <c r="C36" i="28"/>
  <c r="C22" i="28" l="1"/>
  <c r="C21" i="28"/>
  <c r="C20" i="28"/>
  <c r="C13" i="28" l="1"/>
  <c r="C12" i="28"/>
  <c r="C11" i="28"/>
  <c r="C10" i="28"/>
  <c r="C9" i="28"/>
  <c r="C39" i="28" l="1"/>
  <c r="C187" i="28" l="1"/>
</calcChain>
</file>

<file path=xl/sharedStrings.xml><?xml version="1.0" encoding="utf-8"?>
<sst xmlns="http://schemas.openxmlformats.org/spreadsheetml/2006/main" count="226" uniqueCount="115">
  <si>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</si>
  <si>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</si>
  <si>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</si>
  <si>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</si>
  <si>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</si>
  <si>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</si>
  <si>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</si>
  <si>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</si>
  <si>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</si>
  <si>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</si>
  <si>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</si>
  <si>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</si>
  <si>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</si>
  <si>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</si>
  <si>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</si>
  <si>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</si>
  <si>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</si>
  <si>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</si>
  <si>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</si>
  <si>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</si>
  <si>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</si>
  <si>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</si>
  <si>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</si>
  <si>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</si>
  <si>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</si>
  <si>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</si>
  <si>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</si>
  <si>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</si>
  <si>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</si>
  <si>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</si>
  <si>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</si>
  <si>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</si>
  <si>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</si>
  <si>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</si>
  <si>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</si>
  <si>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</si>
  <si>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</si>
  <si>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</si>
  <si>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</si>
  <si>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</si>
  <si>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</si>
  <si>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</si>
  <si>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</si>
  <si>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</si>
  <si>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</si>
  <si>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</si>
  <si>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</si>
  <si>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</si>
  <si>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 xml:space="preserve">  ANO 2015</t>
  </si>
  <si>
    <t>TOTAL ANO 2015</t>
  </si>
  <si>
    <t xml:space="preserve">  ANO 2016</t>
  </si>
  <si>
    <t>TOTAL ANO 2016</t>
  </si>
  <si>
    <t>RPA - REGIME DE PEQUENA AGRICULTURA -  1ª prestação</t>
  </si>
  <si>
    <t>RPA - REGIME DE PEQUENA AGRICULTURA -  2ª prestação</t>
  </si>
  <si>
    <t>PRÉMIO POR VACA EM ALEITAMENTO -  1ª prestação</t>
  </si>
  <si>
    <t>PRÉMIO POR OVELHA E CABRA -  1ª prestação</t>
  </si>
  <si>
    <t>PRÉMIO POR VACA EM ALEITAMENTO -  2ª prestação</t>
  </si>
  <si>
    <t>PRÉMIO POR VACA LEITEIRA -  2ª prestação</t>
  </si>
  <si>
    <t>RPB - REGIME DE PAGAMENTO BASE - 1ª prestação</t>
  </si>
  <si>
    <t>PJA - PAGAMENTO PARA OS JOVENS AGRICULTORES - 1ª prestação</t>
  </si>
  <si>
    <t>PRÉMIO POR VACA LEITEIRA - 1ª prestação</t>
  </si>
  <si>
    <t>PAGAMENTO ESPECÍFICO POR SUPERFÍCIE AO ARROZ - 1ª prestação</t>
  </si>
  <si>
    <t>PAGAMENTO ESPECÍFICO POR SUPERFÍCIE AO TOMATE - 1ª prestação</t>
  </si>
  <si>
    <t>PRÉMIO POR OVELHA E CABRA - 2ª prestação</t>
  </si>
  <si>
    <t>PAGAMENTO ESPECÍFICO POR SUPERFÍCIE AO ARROZ - 2ª prestação</t>
  </si>
  <si>
    <t>PAGAMENTO ESPECÍFICO POR SUPERFÍCIE AO TOMATE - 2ª prestação</t>
  </si>
  <si>
    <t>PRÉMIO POR VACA EM ALEITAMENTO -  Adiantamento 70%</t>
  </si>
  <si>
    <t>PRÉMIO POR VACA LEITEIRA -   Adiantamento 70%</t>
  </si>
  <si>
    <t>PRÉMIO POR OVELHA E CABRA -  Adiantamento 70%</t>
  </si>
  <si>
    <t>PAGAMENTO ESPECÍFICO POR SUPERFÍCIE AO ARROZ  -  Adiantamento 70%</t>
  </si>
  <si>
    <t>PAGAMENTO ESPECÍFICO POR SUPERFÍCIE AO TOMATE  -  Adiantamento 70%</t>
  </si>
  <si>
    <r>
      <t xml:space="preserve">PAGAMENTO POR PRÁTICAS AGRÍCOLAS BENÉFICAS - </t>
    </r>
    <r>
      <rPr>
        <i/>
        <sz val="14"/>
        <rFont val="Verdana"/>
        <family val="2"/>
      </rPr>
      <t>GREENING -</t>
    </r>
    <r>
      <rPr>
        <sz val="14"/>
        <rFont val="Verdana"/>
        <family val="2"/>
      </rPr>
      <t xml:space="preserve"> 1ª prestação</t>
    </r>
  </si>
  <si>
    <t>RPB - REGIME DE PAGAMENTO BASE - 2ª prestação</t>
  </si>
  <si>
    <r>
      <t xml:space="preserve">PAGAMENTO POR PRÁTICAS AGRÍCOLAS BENÉFICAS - </t>
    </r>
    <r>
      <rPr>
        <i/>
        <sz val="14"/>
        <rFont val="Verdana"/>
        <family val="2"/>
      </rPr>
      <t>GREENING</t>
    </r>
    <r>
      <rPr>
        <sz val="14"/>
        <rFont val="Verdana"/>
        <family val="2"/>
      </rPr>
      <t xml:space="preserve"> - 2ª prestação</t>
    </r>
  </si>
  <si>
    <t>PJA - PAGAMENTO PARA OS JOVENS AGRICULTORES - 2ª prestação</t>
  </si>
  <si>
    <t>M 7.1 - AGRICULTURA BIOLÓGICA - Adiant. 70%</t>
  </si>
  <si>
    <r>
      <t>M 7.2 - PRODUÇÃO INTEGRADA - Adiant. 70%</t>
    </r>
    <r>
      <rPr>
        <vertAlign val="superscript"/>
        <sz val="14"/>
        <rFont val="Verdana"/>
        <family val="2"/>
      </rPr>
      <t xml:space="preserve">  </t>
    </r>
  </si>
  <si>
    <t xml:space="preserve">M 7.4 - CONSERVAÇÃO DO SOLO - Adiant. 70% </t>
  </si>
  <si>
    <t>M 7.8.1 - RECURSOS GENÉTICOS - MANUTENÇÃO DE RAÇAS AUTÓCTONES - Adiant. 70%</t>
  </si>
  <si>
    <t>M 9 - MANUTENÇÃO DA ATIVIDADE AGRÍCOLA EM ZONAS DESFAVORECIDAS - Adiant. 80%</t>
  </si>
  <si>
    <t xml:space="preserve">RURIS - FLORESTAÇÃO DE TERRAS AGRÍCOLAS </t>
  </si>
  <si>
    <t>M 7.3.1 - PAGAMENTOS NATURA - Adiantamento 70%</t>
  </si>
  <si>
    <t xml:space="preserve">PRODER - FLORESTAÇÃO DE TERRAS AGRÍCOLAS </t>
  </si>
  <si>
    <t>QCA I e II - MEDIDAS FLORESTAIS DOS REG. 2328/91 E 2080/92</t>
  </si>
  <si>
    <t>M 7.7 - PASTOREIO EXTENSIVO - Adiantamento 70%</t>
  </si>
  <si>
    <r>
      <t>M 9 - MANUTENÇÃO DA ATIVIDADE AGRÍCOLA EM ZONAS DESFAVORECIDAS - Saldo</t>
    </r>
    <r>
      <rPr>
        <vertAlign val="superscript"/>
        <sz val="14"/>
        <rFont val="Verdana"/>
        <family val="2"/>
      </rPr>
      <t xml:space="preserve"> </t>
    </r>
  </si>
  <si>
    <r>
      <t>M 7.1 - AGRICULTURA BIOLÓGICA - Saldo</t>
    </r>
    <r>
      <rPr>
        <vertAlign val="superscript"/>
        <sz val="14"/>
        <rFont val="Verdana"/>
        <family val="2"/>
      </rPr>
      <t xml:space="preserve"> </t>
    </r>
  </si>
  <si>
    <t>M 7.2 - PRODUÇÃO INTEGRADA - Saldo</t>
  </si>
  <si>
    <t>M 7.3.2 - APOIOS ZONAIS DE CARÁCTER AGRO AMBIENTAL</t>
  </si>
  <si>
    <t>M 7.6 - CULTURAS PERMANENTES TRADICIONAIS</t>
  </si>
  <si>
    <t>M 7.5 - USO EFICIENTE DA ÁGUA</t>
  </si>
  <si>
    <t>M 7.8.1 - RECURSOS GENÉTICOS - MANUTENÇÃO DE RAÇAS AUTÓCTONES - Saldo</t>
  </si>
  <si>
    <t>M 7.1 - AGRICULTURA BIOLÓGICA - Saldo</t>
  </si>
  <si>
    <t xml:space="preserve">M 7.2 - PRODUÇÃO INTEGRADA - Saldo </t>
  </si>
  <si>
    <t>M 7.4 - CONSERVAÇÃO DO SOLO - Saldo</t>
  </si>
  <si>
    <t>M 7.7 - PASTOREIO EXTENSIVO</t>
  </si>
  <si>
    <t>M 7.4 - CONSERVAÇÃO DO SOLO</t>
  </si>
  <si>
    <t>M 7.2 - PRODUÇÃO INTEGRADA</t>
  </si>
  <si>
    <t>M 7.1 - AGRICULTURA BIOLÓGICA</t>
  </si>
  <si>
    <t>M 7.9 - MOSAICO AGROFLORESTAL</t>
  </si>
  <si>
    <t>M 7.3 - PAGAMENTOS REDE NATURA</t>
  </si>
  <si>
    <t>M 7.6.2 - DOURO VINHATEIRO</t>
  </si>
  <si>
    <t>M 7.10.2 - SILVOAMBIENTAIS - MANUTENÇÃO E RECUPERAÇÃO DE GALERIAS RIPÍCOLAS</t>
  </si>
  <si>
    <t>M 7.8.1 - RECURSOS GENÉTICOS - MANUTENÇÃO DE RAÇAS AUTÓCTONES</t>
  </si>
  <si>
    <t>JULHO</t>
  </si>
  <si>
    <t>M 7.12 - APOIO AGROAMBIENTAL À APICULTURA</t>
  </si>
  <si>
    <r>
      <t>M 7.4 - CONSERVAÇÃO DO SOLO - Saldo</t>
    </r>
    <r>
      <rPr>
        <vertAlign val="superscript"/>
        <sz val="14"/>
        <rFont val="Verdana"/>
        <family val="2"/>
      </rPr>
      <t xml:space="preserve"> </t>
    </r>
  </si>
  <si>
    <t>M 7.7 - PASTOREIO EXTENSIVO - Saldo</t>
  </si>
  <si>
    <t xml:space="preserve">&lt;=3  </t>
  </si>
  <si>
    <t>AGOSTO</t>
  </si>
  <si>
    <t xml:space="preserve">RPB - REGIME DE PAGAMENTO BASE </t>
  </si>
  <si>
    <t xml:space="preserve">PAGAMENTO POR PRÁTICAS AGRÍCOLAS BENÉFICAS - GREENING </t>
  </si>
  <si>
    <t>PJA - PAGAMENTO PARA OS JOVENS AGRICULTORES</t>
  </si>
  <si>
    <t xml:space="preserve">RPA - REGIME DE PEQUENA AGRICULTURA </t>
  </si>
  <si>
    <t>CALENDÁRIO DE PAGAMENTOS 
PEDIDO ÚNICO 2015 - CONTINENTE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</si>
</sst>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  <numFmt numFmtId="172" formatCode="#,##0.00000"/>
  </numFmts>
  <fonts count="2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vertAlign val="superscript"/>
      <sz val="14"/>
      <name val="Verdana"/>
      <family val="2"/>
    </font>
    <font>
      <i/>
      <sz val="14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6" tint="-0.249977111117893"/>
        <bgColor indexed="45"/>
      </patternFill>
    </fill>
    <fill>
      <patternFill patternType="solid">
        <fgColor theme="6" tint="0.59999389629810485"/>
        <bgColor indexed="60"/>
      </patternFill>
    </fill>
    <fill>
      <patternFill patternType="solid">
        <fgColor theme="0"/>
        <bgColor indexed="60"/>
      </patternFill>
    </fill>
  </fills>
  <borders count="31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15" fillId="7" borderId="24" xfId="0" applyFont="1" applyFill="1" applyBorder="1" applyAlignment="1">
      <alignment horizontal="left" vertical="center" indent="1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17" fillId="9" borderId="3" xfId="0" applyNumberFormat="1" applyFont="1" applyFill="1" applyBorder="1" applyAlignment="1">
      <alignment horizontal="center" vertical="center" wrapText="1"/>
    </xf>
    <xf numFmtId="171" fontId="22" fillId="10" borderId="18" xfId="0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8" fontId="0" fillId="0" borderId="0" xfId="0" applyNumberFormat="1"/>
    <xf numFmtId="168" fontId="6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68" fontId="22" fillId="11" borderId="18" xfId="0" applyNumberFormat="1" applyFont="1" applyFill="1" applyBorder="1" applyAlignment="1">
      <alignment horizontal="right" vertical="center"/>
    </xf>
    <xf numFmtId="168" fontId="22" fillId="11" borderId="30" xfId="0" applyNumberFormat="1" applyFont="1" applyFill="1" applyBorder="1" applyAlignment="1">
      <alignment horizontal="right" vertical="center"/>
    </xf>
    <xf numFmtId="168" fontId="22" fillId="11" borderId="0" xfId="0" applyNumberFormat="1" applyFont="1" applyFill="1" applyBorder="1" applyAlignment="1">
      <alignment horizontal="right" vertical="center"/>
    </xf>
    <xf numFmtId="170" fontId="7" fillId="0" borderId="0" xfId="0" applyNumberFormat="1" applyFont="1"/>
    <xf numFmtId="0" fontId="8" fillId="0" borderId="0" xfId="0" applyFont="1" applyAlignment="1"/>
    <xf numFmtId="165" fontId="17" fillId="9" borderId="3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5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7825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4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5159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2_Calend&#225;rio%20pagamentos%20Cont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9_Junho_2016/02_Calend&#225;rio%20pagamentos%20Cont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D"/>
      <sheetName val="ASA"/>
      <sheetName val="FTA"/>
      <sheetName val="RPBase"/>
      <sheetName val="PJovensA"/>
      <sheetName val="RPequenA"/>
      <sheetName val="Greening"/>
      <sheetName val="Ovinos"/>
      <sheetName val="Vaca Aleit"/>
      <sheetName val="Vaca Leit"/>
      <sheetName val="Tomate"/>
      <sheetName val="Arroz"/>
    </sheetNames>
    <sheetDataSet>
      <sheetData sheetId="0">
        <row r="7">
          <cell r="E7">
            <v>92331538.219999999</v>
          </cell>
        </row>
        <row r="9">
          <cell r="E9">
            <v>1712313.82</v>
          </cell>
        </row>
        <row r="10">
          <cell r="E10">
            <v>39633.11</v>
          </cell>
        </row>
        <row r="11">
          <cell r="E11">
            <v>174735.75</v>
          </cell>
        </row>
      </sheetData>
      <sheetData sheetId="1">
        <row r="6">
          <cell r="E6">
            <v>2522939.94</v>
          </cell>
        </row>
        <row r="7">
          <cell r="E7">
            <v>48945705.280000001</v>
          </cell>
        </row>
        <row r="8">
          <cell r="E8">
            <v>17431513.5</v>
          </cell>
        </row>
        <row r="10">
          <cell r="E10">
            <v>4624103.3499999996</v>
          </cell>
        </row>
        <row r="11">
          <cell r="E11">
            <v>5881526.2800000003</v>
          </cell>
        </row>
        <row r="12">
          <cell r="E12">
            <v>4952649.54</v>
          </cell>
        </row>
        <row r="13">
          <cell r="E13">
            <v>331692.15000000002</v>
          </cell>
        </row>
        <row r="22">
          <cell r="E22">
            <v>1137883.6200000001</v>
          </cell>
        </row>
        <row r="23">
          <cell r="E23">
            <v>5515623.0999999996</v>
          </cell>
        </row>
        <row r="24">
          <cell r="E24">
            <v>111985.91</v>
          </cell>
        </row>
        <row r="25">
          <cell r="E25">
            <v>307099.71999999997</v>
          </cell>
        </row>
        <row r="26">
          <cell r="E26">
            <v>173138.65</v>
          </cell>
        </row>
        <row r="27">
          <cell r="E27">
            <v>16363907.789999999</v>
          </cell>
        </row>
        <row r="28">
          <cell r="E28">
            <v>1958077.76</v>
          </cell>
        </row>
        <row r="30">
          <cell r="E30">
            <v>180378.38</v>
          </cell>
        </row>
        <row r="31">
          <cell r="E31">
            <v>1045408.89</v>
          </cell>
        </row>
        <row r="32">
          <cell r="E32">
            <v>6839.82</v>
          </cell>
        </row>
        <row r="33">
          <cell r="E33">
            <v>30798.39</v>
          </cell>
        </row>
        <row r="34">
          <cell r="E34">
            <v>2569420.67</v>
          </cell>
        </row>
        <row r="35">
          <cell r="E35">
            <v>3418548.08</v>
          </cell>
        </row>
        <row r="36">
          <cell r="E36">
            <v>981272.22</v>
          </cell>
        </row>
        <row r="37">
          <cell r="E37">
            <v>122527.54</v>
          </cell>
        </row>
        <row r="39">
          <cell r="E39">
            <v>14414.27</v>
          </cell>
        </row>
        <row r="41">
          <cell r="E41">
            <v>437.84</v>
          </cell>
        </row>
        <row r="42">
          <cell r="E42">
            <v>17963.07</v>
          </cell>
        </row>
        <row r="43">
          <cell r="E43">
            <v>430.5</v>
          </cell>
        </row>
        <row r="44">
          <cell r="E44">
            <v>1734443.34</v>
          </cell>
        </row>
        <row r="45">
          <cell r="E45">
            <v>39377.26</v>
          </cell>
        </row>
        <row r="46">
          <cell r="E46">
            <v>73999.820000000007</v>
          </cell>
        </row>
        <row r="47">
          <cell r="E47">
            <v>619.45000000000005</v>
          </cell>
        </row>
        <row r="49">
          <cell r="E49">
            <v>161512.85999999999</v>
          </cell>
        </row>
        <row r="50">
          <cell r="E50">
            <v>525248.79</v>
          </cell>
        </row>
        <row r="51">
          <cell r="E51">
            <v>2986398.84</v>
          </cell>
        </row>
        <row r="52">
          <cell r="E52">
            <v>15843.42</v>
          </cell>
        </row>
        <row r="53">
          <cell r="E53">
            <v>466217.89</v>
          </cell>
        </row>
        <row r="54">
          <cell r="E54">
            <v>375582.83</v>
          </cell>
        </row>
        <row r="55">
          <cell r="E55">
            <v>129317.19</v>
          </cell>
        </row>
        <row r="56">
          <cell r="E56">
            <v>2459.5500000000002</v>
          </cell>
        </row>
        <row r="58">
          <cell r="E58">
            <v>13497.88</v>
          </cell>
        </row>
        <row r="59">
          <cell r="E59">
            <v>58588.53</v>
          </cell>
        </row>
        <row r="60">
          <cell r="E60">
            <v>2556715.63</v>
          </cell>
        </row>
        <row r="61">
          <cell r="E61">
            <v>75958.45</v>
          </cell>
        </row>
        <row r="62">
          <cell r="E62">
            <v>129363.57</v>
          </cell>
        </row>
        <row r="63">
          <cell r="E63">
            <v>110096.04000000001</v>
          </cell>
        </row>
        <row r="64">
          <cell r="E64">
            <v>203008.96</v>
          </cell>
        </row>
        <row r="66">
          <cell r="E66">
            <v>41151.08</v>
          </cell>
        </row>
        <row r="67">
          <cell r="E67">
            <v>149605.54999999999</v>
          </cell>
        </row>
        <row r="68">
          <cell r="E68">
            <v>31361.46</v>
          </cell>
        </row>
      </sheetData>
      <sheetData sheetId="2">
        <row r="7">
          <cell r="E7">
            <v>1820357.54</v>
          </cell>
        </row>
        <row r="9">
          <cell r="E9">
            <v>189213.28</v>
          </cell>
        </row>
        <row r="10">
          <cell r="E10">
            <v>14756.13</v>
          </cell>
        </row>
        <row r="12">
          <cell r="E12">
            <v>6019761.9100000001</v>
          </cell>
        </row>
        <row r="13">
          <cell r="E13">
            <v>617175.12</v>
          </cell>
        </row>
        <row r="14">
          <cell r="E14">
            <v>91693.06</v>
          </cell>
        </row>
        <row r="15">
          <cell r="E15">
            <v>96962.74</v>
          </cell>
        </row>
        <row r="16">
          <cell r="E16">
            <v>316563.7</v>
          </cell>
        </row>
        <row r="17">
          <cell r="E17">
            <v>65035.43</v>
          </cell>
        </row>
        <row r="18">
          <cell r="E18">
            <v>11308.72</v>
          </cell>
        </row>
        <row r="19">
          <cell r="E19">
            <v>55180.15</v>
          </cell>
        </row>
        <row r="22">
          <cell r="E22">
            <v>14275358.15</v>
          </cell>
        </row>
        <row r="23">
          <cell r="E23">
            <v>368251.07</v>
          </cell>
        </row>
        <row r="24">
          <cell r="E24">
            <v>376919.4</v>
          </cell>
        </row>
        <row r="25">
          <cell r="E25">
            <v>453459.34</v>
          </cell>
        </row>
        <row r="26">
          <cell r="E26">
            <v>196020.63</v>
          </cell>
        </row>
        <row r="27">
          <cell r="E27">
            <v>446350.62</v>
          </cell>
        </row>
      </sheetData>
      <sheetData sheetId="3">
        <row r="7">
          <cell r="H7">
            <v>234465386.69</v>
          </cell>
        </row>
        <row r="9">
          <cell r="H9">
            <v>712020.1399999999</v>
          </cell>
        </row>
        <row r="10">
          <cell r="H10">
            <v>586842.06000000006</v>
          </cell>
        </row>
        <row r="11">
          <cell r="H11">
            <v>120919.23999999999</v>
          </cell>
        </row>
        <row r="12">
          <cell r="H12">
            <v>106628</v>
          </cell>
        </row>
        <row r="14">
          <cell r="H14">
            <v>10895709.76</v>
          </cell>
        </row>
        <row r="16">
          <cell r="H16">
            <v>181684.39999999997</v>
          </cell>
        </row>
        <row r="18">
          <cell r="H18">
            <v>23200.890000000003</v>
          </cell>
        </row>
        <row r="20">
          <cell r="H20">
            <v>18237.29</v>
          </cell>
        </row>
        <row r="22">
          <cell r="H22">
            <v>21728.93</v>
          </cell>
        </row>
      </sheetData>
      <sheetData sheetId="4">
        <row r="7">
          <cell r="G7">
            <v>132454.53</v>
          </cell>
        </row>
        <row r="9">
          <cell r="G9">
            <v>14498.53</v>
          </cell>
        </row>
        <row r="10">
          <cell r="G10">
            <v>11284.77</v>
          </cell>
        </row>
        <row r="11">
          <cell r="G11">
            <v>1432.48</v>
          </cell>
        </row>
        <row r="12">
          <cell r="G12">
            <v>38982.89</v>
          </cell>
        </row>
        <row r="14">
          <cell r="G14">
            <v>84146.87000000001</v>
          </cell>
        </row>
        <row r="16">
          <cell r="G16">
            <v>1100.0999999999999</v>
          </cell>
        </row>
        <row r="18">
          <cell r="G18">
            <v>953.4</v>
          </cell>
        </row>
        <row r="20">
          <cell r="G20">
            <v>2424.9499999999998</v>
          </cell>
        </row>
        <row r="22">
          <cell r="G22">
            <v>560.24</v>
          </cell>
        </row>
      </sheetData>
      <sheetData sheetId="5">
        <row r="7">
          <cell r="G7">
            <v>32929850</v>
          </cell>
        </row>
        <row r="8">
          <cell r="G8">
            <v>1863900</v>
          </cell>
        </row>
        <row r="9">
          <cell r="G9">
            <v>217550</v>
          </cell>
        </row>
        <row r="10">
          <cell r="G10">
            <v>26125</v>
          </cell>
        </row>
        <row r="12">
          <cell r="G12">
            <v>1797875.37</v>
          </cell>
        </row>
        <row r="14">
          <cell r="G14">
            <v>52526.33</v>
          </cell>
        </row>
        <row r="16">
          <cell r="G16">
            <v>3094.86</v>
          </cell>
        </row>
        <row r="18">
          <cell r="G18">
            <v>4924.82</v>
          </cell>
        </row>
      </sheetData>
      <sheetData sheetId="6">
        <row r="7">
          <cell r="G7">
            <v>150555480.32999998</v>
          </cell>
        </row>
        <row r="8">
          <cell r="G8">
            <v>573086.80000000005</v>
          </cell>
        </row>
        <row r="9">
          <cell r="G9">
            <v>349935.41</v>
          </cell>
        </row>
        <row r="11">
          <cell r="G11">
            <v>7144732.8399999999</v>
          </cell>
        </row>
        <row r="13">
          <cell r="G13">
            <v>152672.53999999998</v>
          </cell>
        </row>
        <row r="15">
          <cell r="G15">
            <v>38510.239999999998</v>
          </cell>
        </row>
        <row r="17">
          <cell r="G17">
            <v>12384.21</v>
          </cell>
        </row>
        <row r="19">
          <cell r="G19">
            <v>12304.71</v>
          </cell>
        </row>
      </sheetData>
      <sheetData sheetId="7">
        <row r="7">
          <cell r="H7">
            <v>18943039.219999999</v>
          </cell>
        </row>
        <row r="8">
          <cell r="H8">
            <v>71723.899999999994</v>
          </cell>
        </row>
        <row r="9">
          <cell r="H9">
            <v>7053589.8499999996</v>
          </cell>
        </row>
        <row r="11">
          <cell r="H11">
            <v>8430.82</v>
          </cell>
        </row>
        <row r="13">
          <cell r="H13">
            <v>7135051.79</v>
          </cell>
        </row>
        <row r="15">
          <cell r="H15">
            <v>47280.959999999999</v>
          </cell>
        </row>
        <row r="17">
          <cell r="H17">
            <v>43950.609999999993</v>
          </cell>
        </row>
      </sheetData>
      <sheetData sheetId="8">
        <row r="7">
          <cell r="H7">
            <v>38783640</v>
          </cell>
        </row>
        <row r="8">
          <cell r="H8">
            <v>13436490.18</v>
          </cell>
        </row>
        <row r="9">
          <cell r="H9">
            <v>595186.09</v>
          </cell>
        </row>
        <row r="10">
          <cell r="H10">
            <v>162312.91999999998</v>
          </cell>
        </row>
        <row r="13">
          <cell r="H13">
            <v>3842180.1900000004</v>
          </cell>
        </row>
        <row r="15">
          <cell r="H15">
            <v>61071.259999999995</v>
          </cell>
        </row>
        <row r="17">
          <cell r="H17">
            <v>6253.16</v>
          </cell>
        </row>
        <row r="19">
          <cell r="H19">
            <v>5430.05</v>
          </cell>
        </row>
      </sheetData>
      <sheetData sheetId="9">
        <row r="7">
          <cell r="G7">
            <v>8302968.0199999996</v>
          </cell>
        </row>
        <row r="8">
          <cell r="G8">
            <v>2303051.5900000003</v>
          </cell>
        </row>
        <row r="9">
          <cell r="G9">
            <v>641055.23</v>
          </cell>
        </row>
        <row r="10">
          <cell r="G10">
            <v>222203.27000000002</v>
          </cell>
        </row>
        <row r="11">
          <cell r="G11">
            <v>3226.23</v>
          </cell>
        </row>
        <row r="13">
          <cell r="G13">
            <v>564753.93999999994</v>
          </cell>
        </row>
        <row r="15">
          <cell r="G15">
            <v>2796.03</v>
          </cell>
        </row>
        <row r="17">
          <cell r="G17">
            <v>530.39</v>
          </cell>
        </row>
        <row r="19">
          <cell r="G19">
            <v>2050.06</v>
          </cell>
        </row>
      </sheetData>
      <sheetData sheetId="10">
        <row r="7">
          <cell r="G7">
            <v>2111849.4</v>
          </cell>
        </row>
        <row r="8">
          <cell r="G8">
            <v>796411.37</v>
          </cell>
        </row>
        <row r="10">
          <cell r="G10">
            <v>363189.82</v>
          </cell>
        </row>
        <row r="12">
          <cell r="G12">
            <v>8063.9</v>
          </cell>
        </row>
      </sheetData>
      <sheetData sheetId="11">
        <row r="7">
          <cell r="G7">
            <v>4027596.92</v>
          </cell>
        </row>
        <row r="8">
          <cell r="G8">
            <v>1406715.53</v>
          </cell>
        </row>
        <row r="11">
          <cell r="G11">
            <v>255069.75999999995</v>
          </cell>
        </row>
        <row r="13">
          <cell r="G13">
            <v>2377.85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D"/>
      <sheetName val="ASA"/>
      <sheetName val="FTA"/>
      <sheetName val="RPBase"/>
      <sheetName val="PJovensA"/>
      <sheetName val="RPequenA"/>
      <sheetName val="Greening"/>
      <sheetName val="Ovinos"/>
      <sheetName val="Vaca Aleit"/>
      <sheetName val="Vaca Leit"/>
      <sheetName val="Tomate"/>
      <sheetName val="Arroz"/>
    </sheetNames>
    <sheetDataSet>
      <sheetData sheetId="0" refreshError="1">
        <row r="7">
          <cell r="E7">
            <v>92331538.219999999</v>
          </cell>
        </row>
        <row r="8">
          <cell r="E8">
            <v>22769867.530000001</v>
          </cell>
        </row>
      </sheetData>
      <sheetData sheetId="1" refreshError="1">
        <row r="6">
          <cell r="E6">
            <v>2522939.94</v>
          </cell>
        </row>
        <row r="15">
          <cell r="E15">
            <v>1439548.74</v>
          </cell>
        </row>
        <row r="16">
          <cell r="E16">
            <v>2234829.3199999998</v>
          </cell>
        </row>
        <row r="17">
          <cell r="E17">
            <v>6890736.8499999996</v>
          </cell>
        </row>
        <row r="18">
          <cell r="E18">
            <v>18122062.109999999</v>
          </cell>
        </row>
        <row r="19">
          <cell r="E19">
            <v>771354.13</v>
          </cell>
        </row>
        <row r="20">
          <cell r="E20">
            <v>2968063.28</v>
          </cell>
        </row>
      </sheetData>
      <sheetData sheetId="2" refreshError="1">
        <row r="7">
          <cell r="E7">
            <v>1820357.54</v>
          </cell>
        </row>
        <row r="8">
          <cell r="E8">
            <v>151367.24</v>
          </cell>
        </row>
      </sheetData>
      <sheetData sheetId="3" refreshError="1">
        <row r="7">
          <cell r="H7">
            <v>234465386.69</v>
          </cell>
        </row>
        <row r="8">
          <cell r="H8">
            <v>3052581.56</v>
          </cell>
        </row>
      </sheetData>
      <sheetData sheetId="4" refreshError="1">
        <row r="7">
          <cell r="G7">
            <v>132454.53</v>
          </cell>
        </row>
        <row r="8">
          <cell r="G8">
            <v>1582269.91</v>
          </cell>
        </row>
      </sheetData>
      <sheetData sheetId="5" refreshError="1"/>
      <sheetData sheetId="6" refreshError="1"/>
      <sheetData sheetId="7" refreshError="1">
        <row r="7">
          <cell r="H7">
            <v>18943039.219999999</v>
          </cell>
        </row>
        <row r="10">
          <cell r="H10">
            <v>121823.59999999999</v>
          </cell>
        </row>
      </sheetData>
      <sheetData sheetId="8" refreshError="1"/>
      <sheetData sheetId="9" refreshError="1"/>
      <sheetData sheetId="10" refreshError="1"/>
      <sheetData sheetId="11" refreshError="1">
        <row r="7">
          <cell r="G7">
            <v>4027596.92</v>
          </cell>
        </row>
        <row r="9">
          <cell r="G9">
            <v>10880.94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autoPageBreaks="0" fitToPage="1"/>
  </sheetPr>
  <dimension ref="A1:R799"/>
  <sheetViews>
    <sheetView showGridLines="0" tabSelected="1" zoomScale="62" zoomScaleNormal="62" zoomScaleSheetLayoutView="50" zoomScalePageLayoutView="50" workbookViewId="0">
      <selection activeCell="A194" sqref="A193:A194"/>
    </sheetView>
  </sheetViews>
  <sheetFormatPr defaultColWidth="11.5703125" defaultRowHeight="15" x14ac:dyDescent="0.2"/>
  <cols>
    <col min="1" max="1" width="133.85546875" style="3" customWidth="1"/>
    <col min="2" max="2" width="19.42578125" style="94" customWidth="1"/>
    <col min="3" max="4" width="19.28515625" style="94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13" t="s">
        <v>114</v>
      </c>
      <c r="B1" s="128"/>
      <c r="C1" s="117"/>
      <c r="D1" s="114"/>
      <c r="E1" s="18"/>
    </row>
    <row r="2" spans="1:15" s="2" customFormat="1" ht="6" customHeight="1" x14ac:dyDescent="0.2">
      <c r="A2" s="4"/>
      <c r="B2" s="98"/>
      <c r="C2" s="98"/>
      <c r="D2" s="98"/>
      <c r="E2" s="13"/>
    </row>
    <row r="3" spans="1:15" s="2" customFormat="1" ht="30" customHeight="1" thickBot="1" x14ac:dyDescent="0.25">
      <c r="A3" s="129" t="s">
        <v>18</v>
      </c>
      <c r="B3" s="131" t="s">
        <v>15</v>
      </c>
      <c r="C3" s="132"/>
      <c r="D3" s="132"/>
    </row>
    <row r="4" spans="1:15" s="2" customFormat="1" ht="49.5" customHeight="1" thickTop="1" x14ac:dyDescent="0.2">
      <c r="A4" s="130"/>
      <c r="B4" s="107" t="s">
        <v>47</v>
      </c>
      <c r="C4" s="107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5"/>
      <c r="B5" s="100"/>
      <c r="C5" s="56"/>
      <c r="D5" s="56"/>
    </row>
    <row r="6" spans="1:15" s="27" customFormat="1" ht="34.5" customHeight="1" thickBot="1" x14ac:dyDescent="0.25">
      <c r="A6" s="45" t="s">
        <v>48</v>
      </c>
      <c r="B6" s="45"/>
      <c r="C6" s="45"/>
      <c r="D6" s="45"/>
      <c r="E6" s="49"/>
    </row>
    <row r="7" spans="1:15" s="58" customFormat="1" ht="3.75" customHeight="1" thickTop="1" thickBot="1" x14ac:dyDescent="0.25">
      <c r="A7" s="105"/>
      <c r="B7" s="100"/>
      <c r="C7" s="56"/>
      <c r="D7" s="56"/>
    </row>
    <row r="8" spans="1:15" customFormat="1" ht="37.5" customHeight="1" thickTop="1" thickBot="1" x14ac:dyDescent="0.25">
      <c r="A8" s="103" t="s">
        <v>32</v>
      </c>
      <c r="B8" s="51"/>
      <c r="C8" s="51"/>
      <c r="D8" s="51"/>
    </row>
    <row r="9" spans="1:15" s="2" customFormat="1" ht="46.5" customHeight="1" thickTop="1" thickBot="1" x14ac:dyDescent="0.25">
      <c r="A9" s="104" t="s">
        <v>66</v>
      </c>
      <c r="B9" s="115">
        <v>42307</v>
      </c>
      <c r="C9" s="116">
        <f>+'[1]Vaca Aleit'!$H$7/1000</f>
        <v>38783.64</v>
      </c>
      <c r="D9" s="116">
        <v>15570</v>
      </c>
      <c r="E9" s="13"/>
    </row>
    <row r="10" spans="1:15" s="2" customFormat="1" ht="46.5" customHeight="1" thickTop="1" thickBot="1" x14ac:dyDescent="0.25">
      <c r="A10" s="104" t="s">
        <v>67</v>
      </c>
      <c r="B10" s="115">
        <v>42307</v>
      </c>
      <c r="C10" s="116">
        <f>+'[1]Vaca Leit'!$G$7/1000</f>
        <v>8302.9680200000003</v>
      </c>
      <c r="D10" s="116">
        <v>4043</v>
      </c>
      <c r="E10" s="13"/>
    </row>
    <row r="11" spans="1:15" s="2" customFormat="1" ht="46.5" customHeight="1" thickTop="1" thickBot="1" x14ac:dyDescent="0.25">
      <c r="A11" s="104" t="s">
        <v>68</v>
      </c>
      <c r="B11" s="115">
        <v>42307</v>
      </c>
      <c r="C11" s="116">
        <f>+[1]Ovinos!$H$7/1000</f>
        <v>18943.039219999999</v>
      </c>
      <c r="D11" s="116">
        <v>14490</v>
      </c>
      <c r="E11" s="13"/>
    </row>
    <row r="12" spans="1:15" s="2" customFormat="1" ht="46.5" customHeight="1" thickTop="1" thickBot="1" x14ac:dyDescent="0.25">
      <c r="A12" s="104" t="s">
        <v>69</v>
      </c>
      <c r="B12" s="115">
        <v>42307</v>
      </c>
      <c r="C12" s="116">
        <f>+[1]Arroz!$G$7/1000</f>
        <v>4027.59692</v>
      </c>
      <c r="D12" s="116">
        <v>1109</v>
      </c>
      <c r="E12" s="13"/>
    </row>
    <row r="13" spans="1:15" s="2" customFormat="1" ht="46.5" customHeight="1" thickTop="1" thickBot="1" x14ac:dyDescent="0.25">
      <c r="A13" s="104" t="s">
        <v>70</v>
      </c>
      <c r="B13" s="115">
        <v>42307</v>
      </c>
      <c r="C13" s="116">
        <f>+[1]Tomate!$G$7/1000</f>
        <v>2111.8494000000001</v>
      </c>
      <c r="D13" s="116">
        <v>419</v>
      </c>
      <c r="E13" s="13"/>
    </row>
    <row r="14" spans="1:15" s="2" customFormat="1" ht="46.5" customHeight="1" thickTop="1" thickBot="1" x14ac:dyDescent="0.25">
      <c r="A14" s="104" t="s">
        <v>75</v>
      </c>
      <c r="B14" s="115">
        <v>42307</v>
      </c>
      <c r="C14" s="116">
        <f>+[1]ASA!$E$8/1000</f>
        <v>17431.513500000001</v>
      </c>
      <c r="D14" s="116">
        <v>2761</v>
      </c>
      <c r="E14" s="13"/>
    </row>
    <row r="15" spans="1:15" s="2" customFormat="1" ht="46.5" customHeight="1" thickTop="1" thickBot="1" x14ac:dyDescent="0.25">
      <c r="A15" s="104" t="s">
        <v>76</v>
      </c>
      <c r="B15" s="115">
        <v>42307</v>
      </c>
      <c r="C15" s="116">
        <f>+[1]ASA!$E$7/1000</f>
        <v>48945.705280000002</v>
      </c>
      <c r="D15" s="116">
        <v>13795</v>
      </c>
      <c r="E15" s="13"/>
    </row>
    <row r="16" spans="1:15" s="2" customFormat="1" ht="46.5" customHeight="1" thickTop="1" x14ac:dyDescent="0.2">
      <c r="A16" s="104" t="s">
        <v>77</v>
      </c>
      <c r="B16" s="115">
        <v>42307</v>
      </c>
      <c r="C16" s="116">
        <f>+[1]ASA!$E$6/1000</f>
        <v>2522.9399399999998</v>
      </c>
      <c r="D16" s="116">
        <v>2278</v>
      </c>
      <c r="E16" s="13"/>
    </row>
    <row r="17" spans="1:7" s="58" customFormat="1" ht="6" customHeight="1" thickBot="1" x14ac:dyDescent="0.25">
      <c r="A17" s="105"/>
      <c r="B17" s="100"/>
      <c r="C17" s="56"/>
      <c r="D17" s="56"/>
    </row>
    <row r="18" spans="1:7" customFormat="1" ht="37.5" customHeight="1" thickTop="1" thickBot="1" x14ac:dyDescent="0.25">
      <c r="A18" s="103" t="s">
        <v>44</v>
      </c>
      <c r="B18" s="51"/>
      <c r="C18" s="51"/>
      <c r="D18" s="51"/>
      <c r="G18" s="3"/>
    </row>
    <row r="19" spans="1:7" s="2" customFormat="1" ht="46.5" customHeight="1" thickTop="1" thickBot="1" x14ac:dyDescent="0.25">
      <c r="A19" s="104" t="s">
        <v>78</v>
      </c>
      <c r="B19" s="115">
        <v>42338</v>
      </c>
      <c r="C19" s="116">
        <f>+[1]ASA!$E$10/1000</f>
        <v>4624.1033499999994</v>
      </c>
      <c r="D19" s="116">
        <v>4844</v>
      </c>
      <c r="E19" s="13"/>
    </row>
    <row r="20" spans="1:7" s="2" customFormat="1" ht="46.5" customHeight="1" thickTop="1" thickBot="1" x14ac:dyDescent="0.25">
      <c r="A20" s="104" t="s">
        <v>79</v>
      </c>
      <c r="B20" s="115">
        <v>42338</v>
      </c>
      <c r="C20" s="116">
        <f>+[1]AZD!$E$7/1000</f>
        <v>92331.538220000002</v>
      </c>
      <c r="D20" s="116">
        <v>114261</v>
      </c>
      <c r="E20" s="13"/>
    </row>
    <row r="21" spans="1:7" s="2" customFormat="1" ht="46.5" customHeight="1" thickTop="1" thickBot="1" x14ac:dyDescent="0.25">
      <c r="A21" s="104" t="s">
        <v>80</v>
      </c>
      <c r="B21" s="115">
        <v>42338</v>
      </c>
      <c r="C21" s="116">
        <f>+[1]FTA!$E$12/1000</f>
        <v>6019.7619100000002</v>
      </c>
      <c r="D21" s="116">
        <v>2195</v>
      </c>
      <c r="E21" s="13"/>
    </row>
    <row r="22" spans="1:7" s="2" customFormat="1" ht="46.5" customHeight="1" thickTop="1" x14ac:dyDescent="0.2">
      <c r="A22" s="104" t="s">
        <v>68</v>
      </c>
      <c r="B22" s="115">
        <v>42338</v>
      </c>
      <c r="C22" s="116">
        <f>+[1]Ovinos!$H$8/1000</f>
        <v>71.7239</v>
      </c>
      <c r="D22" s="116">
        <v>33</v>
      </c>
      <c r="E22" s="13"/>
    </row>
    <row r="23" spans="1:7" s="58" customFormat="1" ht="6" customHeight="1" thickBot="1" x14ac:dyDescent="0.25">
      <c r="A23" s="105"/>
      <c r="B23" s="100"/>
      <c r="C23" s="56"/>
      <c r="D23" s="56"/>
    </row>
    <row r="24" spans="1:7" customFormat="1" ht="37.5" customHeight="1" thickTop="1" thickBot="1" x14ac:dyDescent="0.25">
      <c r="A24" s="103" t="s">
        <v>22</v>
      </c>
      <c r="B24" s="51"/>
      <c r="C24" s="51"/>
      <c r="D24" s="51"/>
      <c r="G24" s="3"/>
    </row>
    <row r="25" spans="1:7" s="2" customFormat="1" ht="46.5" customHeight="1" thickTop="1" thickBot="1" x14ac:dyDescent="0.25">
      <c r="A25" s="104" t="s">
        <v>58</v>
      </c>
      <c r="B25" s="115">
        <v>42369</v>
      </c>
      <c r="C25" s="116">
        <f>+[1]RPBase!$H$7/1000</f>
        <v>234465.38668999998</v>
      </c>
      <c r="D25" s="116">
        <v>77407</v>
      </c>
      <c r="E25" s="13"/>
    </row>
    <row r="26" spans="1:7" s="2" customFormat="1" ht="46.5" customHeight="1" thickTop="1" thickBot="1" x14ac:dyDescent="0.25">
      <c r="A26" s="104" t="s">
        <v>59</v>
      </c>
      <c r="B26" s="115">
        <v>42369</v>
      </c>
      <c r="C26" s="116">
        <f>+[1]PJovensA!$G$7/1000</f>
        <v>132.45453000000001</v>
      </c>
      <c r="D26" s="116">
        <v>271</v>
      </c>
      <c r="E26" s="13"/>
    </row>
    <row r="27" spans="1:7" s="2" customFormat="1" ht="46.5" customHeight="1" thickTop="1" thickBot="1" x14ac:dyDescent="0.25">
      <c r="A27" s="104" t="s">
        <v>52</v>
      </c>
      <c r="B27" s="115">
        <v>42369</v>
      </c>
      <c r="C27" s="116">
        <f>+[1]RPequenA!$G$7/1000</f>
        <v>32929.85</v>
      </c>
      <c r="D27" s="116">
        <v>69326</v>
      </c>
      <c r="E27" s="13"/>
    </row>
    <row r="28" spans="1:7" s="2" customFormat="1" ht="46.5" customHeight="1" thickTop="1" thickBot="1" x14ac:dyDescent="0.25">
      <c r="A28" s="104" t="s">
        <v>54</v>
      </c>
      <c r="B28" s="115">
        <v>42369</v>
      </c>
      <c r="C28" s="116">
        <f>+'[1]Vaca Aleit'!$H$8/1000</f>
        <v>13436.490179999999</v>
      </c>
      <c r="D28" s="116">
        <v>15541</v>
      </c>
      <c r="E28" s="13"/>
    </row>
    <row r="29" spans="1:7" s="2" customFormat="1" ht="46.5" customHeight="1" thickTop="1" thickBot="1" x14ac:dyDescent="0.25">
      <c r="A29" s="104" t="s">
        <v>60</v>
      </c>
      <c r="B29" s="115">
        <v>42369</v>
      </c>
      <c r="C29" s="116">
        <f>+'[1]Vaca Leit'!$G$8/1000</f>
        <v>2303.0515900000005</v>
      </c>
      <c r="D29" s="116">
        <v>3475</v>
      </c>
      <c r="E29" s="13"/>
    </row>
    <row r="30" spans="1:7" s="2" customFormat="1" ht="46.5" customHeight="1" thickTop="1" thickBot="1" x14ac:dyDescent="0.25">
      <c r="A30" s="104" t="s">
        <v>55</v>
      </c>
      <c r="B30" s="115">
        <v>42369</v>
      </c>
      <c r="C30" s="116">
        <f>+[1]Ovinos!$H$9/1000</f>
        <v>7053.5898499999994</v>
      </c>
      <c r="D30" s="116">
        <v>14752</v>
      </c>
      <c r="E30" s="13"/>
    </row>
    <row r="31" spans="1:7" s="2" customFormat="1" ht="46.5" customHeight="1" thickTop="1" thickBot="1" x14ac:dyDescent="0.25">
      <c r="A31" s="104" t="s">
        <v>61</v>
      </c>
      <c r="B31" s="115">
        <v>42369</v>
      </c>
      <c r="C31" s="116">
        <f>+[1]Arroz!$G$8/1000</f>
        <v>1406.7155299999999</v>
      </c>
      <c r="D31" s="116">
        <v>1117</v>
      </c>
      <c r="E31" s="13"/>
    </row>
    <row r="32" spans="1:7" s="2" customFormat="1" ht="46.5" customHeight="1" thickTop="1" thickBot="1" x14ac:dyDescent="0.25">
      <c r="A32" s="104" t="s">
        <v>62</v>
      </c>
      <c r="B32" s="115">
        <v>42369</v>
      </c>
      <c r="C32" s="116">
        <f>+[1]Tomate!$G$8/1000</f>
        <v>796.41137000000003</v>
      </c>
      <c r="D32" s="116">
        <v>442</v>
      </c>
      <c r="E32" s="13"/>
    </row>
    <row r="33" spans="1:5" s="2" customFormat="1" ht="46.5" customHeight="1" thickTop="1" thickBot="1" x14ac:dyDescent="0.25">
      <c r="A33" s="104" t="s">
        <v>81</v>
      </c>
      <c r="B33" s="115">
        <v>42369</v>
      </c>
      <c r="C33" s="116">
        <f>+[1]ASA!$E$11/1000</f>
        <v>5881.52628</v>
      </c>
      <c r="D33" s="116">
        <v>3971</v>
      </c>
      <c r="E33" s="13"/>
    </row>
    <row r="34" spans="1:5" s="2" customFormat="1" ht="46.5" customHeight="1" thickTop="1" thickBot="1" x14ac:dyDescent="0.25">
      <c r="A34" s="104" t="s">
        <v>84</v>
      </c>
      <c r="B34" s="115">
        <v>42369</v>
      </c>
      <c r="C34" s="116">
        <f>+[1]ASA!$E$12/1000</f>
        <v>4952.6495400000003</v>
      </c>
      <c r="D34" s="116">
        <v>6876</v>
      </c>
      <c r="E34" s="13"/>
    </row>
    <row r="35" spans="1:5" s="2" customFormat="1" ht="46.5" customHeight="1" thickTop="1" thickBot="1" x14ac:dyDescent="0.25">
      <c r="A35" s="104" t="s">
        <v>78</v>
      </c>
      <c r="B35" s="115">
        <v>42369</v>
      </c>
      <c r="C35" s="116">
        <f>+[1]ASA!$E$13/1000</f>
        <v>331.69215000000003</v>
      </c>
      <c r="D35" s="116">
        <v>354</v>
      </c>
      <c r="E35" s="13"/>
    </row>
    <row r="36" spans="1:5" s="2" customFormat="1" ht="46.5" customHeight="1" thickTop="1" thickBot="1" x14ac:dyDescent="0.25">
      <c r="A36" s="104" t="s">
        <v>82</v>
      </c>
      <c r="B36" s="115">
        <v>42369</v>
      </c>
      <c r="C36" s="116">
        <f>+[1]FTA!$E$7/1000</f>
        <v>1820.35754</v>
      </c>
      <c r="D36" s="116">
        <v>242</v>
      </c>
      <c r="E36" s="13"/>
    </row>
    <row r="37" spans="1:5" s="2" customFormat="1" ht="46.5" customHeight="1" thickTop="1" x14ac:dyDescent="0.2">
      <c r="A37" s="104" t="s">
        <v>83</v>
      </c>
      <c r="B37" s="115">
        <v>42369</v>
      </c>
      <c r="C37" s="116">
        <f>+([1]FTA!$E$17+[1]FTA!$E$22)/1000</f>
        <v>14340.39358</v>
      </c>
      <c r="D37" s="116">
        <f>3448+22</f>
        <v>3470</v>
      </c>
      <c r="E37" s="13"/>
    </row>
    <row r="38" spans="1:5" s="58" customFormat="1" ht="6" customHeight="1" thickBot="1" x14ac:dyDescent="0.25">
      <c r="A38" s="105"/>
      <c r="B38" s="100"/>
      <c r="C38" s="56"/>
      <c r="D38" s="56"/>
    </row>
    <row r="39" spans="1:5" s="28" customFormat="1" ht="35.25" customHeight="1" thickTop="1" x14ac:dyDescent="0.2">
      <c r="A39" s="59" t="s">
        <v>49</v>
      </c>
      <c r="B39" s="99"/>
      <c r="C39" s="106">
        <f>SUM(C9:C37)</f>
        <v>563966.9484900001</v>
      </c>
      <c r="D39" s="99"/>
    </row>
    <row r="40" spans="1:5" s="58" customFormat="1" ht="6" customHeight="1" x14ac:dyDescent="0.2">
      <c r="A40" s="105"/>
      <c r="B40" s="100"/>
      <c r="C40" s="56"/>
      <c r="D40" s="56"/>
    </row>
    <row r="41" spans="1:5" s="27" customFormat="1" ht="34.5" customHeight="1" thickBot="1" x14ac:dyDescent="0.25">
      <c r="A41" s="45" t="s">
        <v>50</v>
      </c>
      <c r="B41" s="93"/>
      <c r="C41" s="93"/>
      <c r="D41" s="93"/>
      <c r="E41" s="49"/>
    </row>
    <row r="42" spans="1:5" s="58" customFormat="1" ht="3.75" customHeight="1" thickTop="1" thickBot="1" x14ac:dyDescent="0.25">
      <c r="A42" s="105"/>
      <c r="B42" s="100"/>
      <c r="C42" s="56"/>
      <c r="D42" s="56"/>
    </row>
    <row r="43" spans="1:5" customFormat="1" ht="37.5" customHeight="1" thickTop="1" thickBot="1" x14ac:dyDescent="0.25">
      <c r="A43" s="103" t="s">
        <v>21</v>
      </c>
      <c r="B43" s="101"/>
      <c r="C43" s="51"/>
      <c r="D43" s="51"/>
    </row>
    <row r="44" spans="1:5" s="2" customFormat="1" ht="46.5" customHeight="1" thickTop="1" thickBot="1" x14ac:dyDescent="0.25">
      <c r="A44" s="104" t="s">
        <v>85</v>
      </c>
      <c r="B44" s="115">
        <v>42398</v>
      </c>
      <c r="C44" s="116">
        <f>+[2]AZD!$E$8/1000</f>
        <v>22769.86753</v>
      </c>
      <c r="D44" s="116">
        <v>114249</v>
      </c>
      <c r="E44" s="13"/>
    </row>
    <row r="45" spans="1:5" s="2" customFormat="1" ht="46.5" customHeight="1" thickTop="1" thickBot="1" x14ac:dyDescent="0.25">
      <c r="A45" s="104" t="s">
        <v>86</v>
      </c>
      <c r="B45" s="115">
        <v>42398</v>
      </c>
      <c r="C45" s="116">
        <f>+[2]ASA!$E$17/1000</f>
        <v>6890.7368499999993</v>
      </c>
      <c r="D45" s="116">
        <v>2465</v>
      </c>
      <c r="E45" s="13"/>
    </row>
    <row r="46" spans="1:5" s="2" customFormat="1" ht="46.5" customHeight="1" thickTop="1" thickBot="1" x14ac:dyDescent="0.25">
      <c r="A46" s="104" t="s">
        <v>87</v>
      </c>
      <c r="B46" s="115">
        <v>42398</v>
      </c>
      <c r="C46" s="116">
        <f>+[2]ASA!$E$18/1000</f>
        <v>18122.062109999999</v>
      </c>
      <c r="D46" s="116">
        <v>11812</v>
      </c>
      <c r="E46" s="13"/>
    </row>
    <row r="47" spans="1:5" s="2" customFormat="1" ht="46.5" customHeight="1" thickTop="1" thickBot="1" x14ac:dyDescent="0.25">
      <c r="A47" s="104" t="s">
        <v>88</v>
      </c>
      <c r="B47" s="115">
        <v>42398</v>
      </c>
      <c r="C47" s="116">
        <f>+[2]ASA!$E$15/1000</f>
        <v>1439.54874</v>
      </c>
      <c r="D47" s="116">
        <v>783</v>
      </c>
      <c r="E47" s="13"/>
    </row>
    <row r="48" spans="1:5" s="2" customFormat="1" ht="46.5" customHeight="1" thickTop="1" thickBot="1" x14ac:dyDescent="0.25">
      <c r="A48" s="104" t="s">
        <v>106</v>
      </c>
      <c r="B48" s="115">
        <v>42398</v>
      </c>
      <c r="C48" s="116">
        <f>+[2]ASA!$E$19/1000</f>
        <v>771.35413000000005</v>
      </c>
      <c r="D48" s="116">
        <v>1983</v>
      </c>
      <c r="E48" s="13"/>
    </row>
    <row r="49" spans="1:5" s="2" customFormat="1" ht="46.5" customHeight="1" thickTop="1" thickBot="1" x14ac:dyDescent="0.25">
      <c r="A49" s="104" t="s">
        <v>89</v>
      </c>
      <c r="B49" s="115">
        <v>42398</v>
      </c>
      <c r="C49" s="116">
        <f>+[2]ASA!$E$16/1000</f>
        <v>2234.8293199999998</v>
      </c>
      <c r="D49" s="116">
        <v>3966</v>
      </c>
      <c r="E49" s="13"/>
    </row>
    <row r="50" spans="1:5" s="2" customFormat="1" ht="46.5" customHeight="1" thickTop="1" thickBot="1" x14ac:dyDescent="0.25">
      <c r="A50" s="104" t="s">
        <v>107</v>
      </c>
      <c r="B50" s="115">
        <v>42398</v>
      </c>
      <c r="C50" s="116">
        <f>+[2]ASA!$E$20/1000</f>
        <v>2968.0632799999998</v>
      </c>
      <c r="D50" s="116">
        <v>8596</v>
      </c>
      <c r="E50" s="13"/>
    </row>
    <row r="51" spans="1:5" s="2" customFormat="1" ht="46.5" customHeight="1" thickTop="1" thickBot="1" x14ac:dyDescent="0.25">
      <c r="A51" s="104" t="s">
        <v>58</v>
      </c>
      <c r="B51" s="115">
        <v>42398</v>
      </c>
      <c r="C51" s="116">
        <f>+[2]RPBase!$H$8/1000</f>
        <v>3052.5815600000001</v>
      </c>
      <c r="D51" s="116">
        <v>839</v>
      </c>
      <c r="E51" s="13"/>
    </row>
    <row r="52" spans="1:5" s="2" customFormat="1" ht="46.5" customHeight="1" thickTop="1" thickBot="1" x14ac:dyDescent="0.25">
      <c r="A52" s="104" t="s">
        <v>59</v>
      </c>
      <c r="B52" s="115">
        <v>42398</v>
      </c>
      <c r="C52" s="116">
        <f>+[2]PJovensA!$G$8/1000</f>
        <v>1582.26991</v>
      </c>
      <c r="D52" s="116">
        <v>2893</v>
      </c>
      <c r="E52" s="13"/>
    </row>
    <row r="53" spans="1:5" s="2" customFormat="1" ht="46.5" customHeight="1" thickTop="1" thickBot="1" x14ac:dyDescent="0.25">
      <c r="A53" s="104" t="s">
        <v>55</v>
      </c>
      <c r="B53" s="115">
        <v>42398</v>
      </c>
      <c r="C53" s="116">
        <f>+[2]Ovinos!$H$10/1000</f>
        <v>121.82359999999998</v>
      </c>
      <c r="D53" s="116">
        <v>296</v>
      </c>
      <c r="E53" s="13"/>
    </row>
    <row r="54" spans="1:5" s="2" customFormat="1" ht="46.5" customHeight="1" thickTop="1" thickBot="1" x14ac:dyDescent="0.25">
      <c r="A54" s="104" t="s">
        <v>61</v>
      </c>
      <c r="B54" s="115">
        <v>42398</v>
      </c>
      <c r="C54" s="116">
        <f>+[2]Arroz!$G$9/1000</f>
        <v>10.880940000000001</v>
      </c>
      <c r="D54" s="116" t="s">
        <v>108</v>
      </c>
      <c r="E54" s="13"/>
    </row>
    <row r="55" spans="1:5" s="2" customFormat="1" ht="46.5" customHeight="1" thickTop="1" x14ac:dyDescent="0.2">
      <c r="A55" s="104" t="s">
        <v>82</v>
      </c>
      <c r="B55" s="115">
        <v>42398</v>
      </c>
      <c r="C55" s="116">
        <f>+[2]FTA!$E$8/1000</f>
        <v>151.36723999999998</v>
      </c>
      <c r="D55" s="116">
        <v>30</v>
      </c>
      <c r="E55" s="119"/>
    </row>
    <row r="56" spans="1:5" s="58" customFormat="1" ht="6" customHeight="1" thickBot="1" x14ac:dyDescent="0.25">
      <c r="A56" s="105"/>
      <c r="B56" s="100"/>
      <c r="C56" s="56"/>
      <c r="D56" s="56"/>
    </row>
    <row r="57" spans="1:5" customFormat="1" ht="35.25" customHeight="1" thickTop="1" thickBot="1" x14ac:dyDescent="0.25">
      <c r="A57" s="103" t="s">
        <v>43</v>
      </c>
      <c r="B57" s="101"/>
      <c r="C57" s="51"/>
      <c r="D57" s="51"/>
    </row>
    <row r="58" spans="1:5" s="2" customFormat="1" ht="46.5" customHeight="1" thickTop="1" thickBot="1" x14ac:dyDescent="0.25">
      <c r="A58" s="104" t="s">
        <v>90</v>
      </c>
      <c r="B58" s="115">
        <v>42429</v>
      </c>
      <c r="C58" s="116">
        <f>+[1]ASA!$E$26/1000</f>
        <v>173.13864999999998</v>
      </c>
      <c r="D58" s="116">
        <v>48</v>
      </c>
      <c r="E58" s="13"/>
    </row>
    <row r="59" spans="1:5" s="2" customFormat="1" ht="46.5" customHeight="1" thickTop="1" thickBot="1" x14ac:dyDescent="0.25">
      <c r="A59" s="104" t="s">
        <v>91</v>
      </c>
      <c r="B59" s="115">
        <v>42429</v>
      </c>
      <c r="C59" s="116">
        <f>+[1]ASA!$E$28/1000</f>
        <v>1958.0777599999999</v>
      </c>
      <c r="D59" s="116">
        <v>4465</v>
      </c>
      <c r="E59" s="13"/>
    </row>
    <row r="60" spans="1:5" s="2" customFormat="1" ht="46.5" customHeight="1" thickTop="1" thickBot="1" x14ac:dyDescent="0.25">
      <c r="A60" s="104" t="s">
        <v>92</v>
      </c>
      <c r="B60" s="115">
        <v>42429</v>
      </c>
      <c r="C60" s="116">
        <f>+[1]ASA!$E$22/1000</f>
        <v>1137.8836200000001</v>
      </c>
      <c r="D60" s="116">
        <v>981</v>
      </c>
      <c r="E60" s="13"/>
    </row>
    <row r="61" spans="1:5" s="2" customFormat="1" ht="46.5" customHeight="1" thickTop="1" thickBot="1" x14ac:dyDescent="0.25">
      <c r="A61" s="104" t="s">
        <v>93</v>
      </c>
      <c r="B61" s="115">
        <v>42429</v>
      </c>
      <c r="C61" s="116">
        <f>+[1]ASA!$E$23/1000</f>
        <v>5515.6230999999998</v>
      </c>
      <c r="D61" s="116">
        <v>5116</v>
      </c>
      <c r="E61" s="13"/>
    </row>
    <row r="62" spans="1:5" s="2" customFormat="1" ht="46.5" customHeight="1" thickTop="1" thickBot="1" x14ac:dyDescent="0.25">
      <c r="A62" s="104" t="s">
        <v>88</v>
      </c>
      <c r="B62" s="115">
        <v>42429</v>
      </c>
      <c r="C62" s="116">
        <f>+[1]ASA!$E$24/1000</f>
        <v>111.98591</v>
      </c>
      <c r="D62" s="116">
        <v>144</v>
      </c>
      <c r="E62" s="13"/>
    </row>
    <row r="63" spans="1:5" s="2" customFormat="1" ht="46.5" customHeight="1" thickTop="1" thickBot="1" x14ac:dyDescent="0.25">
      <c r="A63" s="104" t="s">
        <v>94</v>
      </c>
      <c r="B63" s="115">
        <v>42429</v>
      </c>
      <c r="C63" s="116">
        <f>+[1]ASA!$E$25/1000</f>
        <v>307.09971999999999</v>
      </c>
      <c r="D63" s="116">
        <v>609</v>
      </c>
      <c r="E63" s="13"/>
    </row>
    <row r="64" spans="1:5" s="2" customFormat="1" ht="46.5" customHeight="1" thickTop="1" thickBot="1" x14ac:dyDescent="0.25">
      <c r="A64" s="104" t="s">
        <v>89</v>
      </c>
      <c r="B64" s="115">
        <v>42429</v>
      </c>
      <c r="C64" s="116">
        <f>+[1]ASA!$E$27/1000</f>
        <v>16363.907789999999</v>
      </c>
      <c r="D64" s="116">
        <v>31520</v>
      </c>
      <c r="E64" s="13"/>
    </row>
    <row r="65" spans="1:5" s="2" customFormat="1" ht="46.5" customHeight="1" thickTop="1" thickBot="1" x14ac:dyDescent="0.25">
      <c r="A65" s="104" t="s">
        <v>58</v>
      </c>
      <c r="B65" s="115">
        <v>42429</v>
      </c>
      <c r="C65" s="116">
        <f>+[1]RPBase!$H$9/1000</f>
        <v>712.02013999999986</v>
      </c>
      <c r="D65" s="116">
        <v>363</v>
      </c>
      <c r="E65" s="13"/>
    </row>
    <row r="66" spans="1:5" s="2" customFormat="1" ht="46.5" customHeight="1" thickTop="1" thickBot="1" x14ac:dyDescent="0.25">
      <c r="A66" s="104" t="s">
        <v>59</v>
      </c>
      <c r="B66" s="115">
        <v>42429</v>
      </c>
      <c r="C66" s="116">
        <f>+[1]PJovensA!$G$9/1000</f>
        <v>14.498530000000001</v>
      </c>
      <c r="D66" s="116">
        <v>28</v>
      </c>
      <c r="E66" s="13"/>
    </row>
    <row r="67" spans="1:5" s="2" customFormat="1" ht="46.5" customHeight="1" thickTop="1" thickBot="1" x14ac:dyDescent="0.25">
      <c r="A67" s="104" t="s">
        <v>52</v>
      </c>
      <c r="B67" s="115">
        <v>42429</v>
      </c>
      <c r="C67" s="116">
        <f>+[1]RPequenA!$G$8/1000</f>
        <v>1863.9</v>
      </c>
      <c r="D67" s="116">
        <v>73089</v>
      </c>
      <c r="E67" s="13"/>
    </row>
    <row r="68" spans="1:5" s="2" customFormat="1" ht="46.5" customHeight="1" thickTop="1" thickBot="1" x14ac:dyDescent="0.25">
      <c r="A68" s="104" t="s">
        <v>55</v>
      </c>
      <c r="B68" s="115">
        <v>42429</v>
      </c>
      <c r="C68" s="116">
        <f>+[1]Ovinos!$H$11/1000</f>
        <v>8.4308199999999989</v>
      </c>
      <c r="D68" s="116">
        <v>13</v>
      </c>
      <c r="E68" s="13"/>
    </row>
    <row r="69" spans="1:5" s="2" customFormat="1" ht="46.5" customHeight="1" thickTop="1" thickBot="1" x14ac:dyDescent="0.25">
      <c r="A69" s="104" t="s">
        <v>80</v>
      </c>
      <c r="B69" s="115">
        <v>42429</v>
      </c>
      <c r="C69" s="116">
        <f>+[1]FTA!$E$13/1000</f>
        <v>617.17511999999999</v>
      </c>
      <c r="D69" s="116">
        <v>270</v>
      </c>
      <c r="E69" s="13"/>
    </row>
    <row r="70" spans="1:5" s="2" customFormat="1" ht="46.5" customHeight="1" thickTop="1" x14ac:dyDescent="0.2">
      <c r="A70" s="104" t="s">
        <v>83</v>
      </c>
      <c r="B70" s="115">
        <v>42429</v>
      </c>
      <c r="C70" s="116">
        <f>+([1]FTA!$E$18+[1]FTA!$E$23)/1000</f>
        <v>379.55978999999996</v>
      </c>
      <c r="D70" s="116">
        <v>88</v>
      </c>
      <c r="E70" s="119"/>
    </row>
    <row r="71" spans="1:5" s="58" customFormat="1" ht="6" customHeight="1" thickBot="1" x14ac:dyDescent="0.25">
      <c r="A71" s="105"/>
      <c r="B71" s="100"/>
      <c r="C71" s="56"/>
      <c r="D71" s="56"/>
    </row>
    <row r="72" spans="1:5" customFormat="1" ht="35.25" customHeight="1" thickTop="1" thickBot="1" x14ac:dyDescent="0.25">
      <c r="A72" s="103" t="s">
        <v>46</v>
      </c>
      <c r="B72" s="101"/>
      <c r="C72" s="51"/>
      <c r="D72" s="51"/>
    </row>
    <row r="73" spans="1:5" s="2" customFormat="1" ht="46.5" customHeight="1" thickTop="1" thickBot="1" x14ac:dyDescent="0.25">
      <c r="A73" s="104" t="s">
        <v>71</v>
      </c>
      <c r="B73" s="115">
        <v>42460</v>
      </c>
      <c r="C73" s="116">
        <f>+[1]Greening!$G$7/1000</f>
        <v>150555.48032999999</v>
      </c>
      <c r="D73" s="116">
        <v>78721</v>
      </c>
      <c r="E73" s="13"/>
    </row>
    <row r="74" spans="1:5" s="2" customFormat="1" ht="46.5" customHeight="1" thickTop="1" thickBot="1" x14ac:dyDescent="0.25">
      <c r="A74" s="104" t="s">
        <v>99</v>
      </c>
      <c r="B74" s="115">
        <v>42460</v>
      </c>
      <c r="C74" s="116">
        <f>+[1]ASA!$E$37/1000</f>
        <v>122.52753999999999</v>
      </c>
      <c r="D74" s="116">
        <v>503</v>
      </c>
      <c r="E74" s="13"/>
    </row>
    <row r="75" spans="1:5" s="2" customFormat="1" ht="46.5" customHeight="1" thickTop="1" thickBot="1" x14ac:dyDescent="0.25">
      <c r="A75" s="104" t="s">
        <v>102</v>
      </c>
      <c r="B75" s="115">
        <v>42460</v>
      </c>
      <c r="C75" s="116">
        <f>+[1]ASA!$E$39/1000</f>
        <v>14.41427</v>
      </c>
      <c r="D75" s="116">
        <v>12</v>
      </c>
      <c r="E75" s="13"/>
    </row>
    <row r="76" spans="1:5" s="2" customFormat="1" ht="46.5" customHeight="1" thickTop="1" thickBot="1" x14ac:dyDescent="0.25">
      <c r="A76" s="104" t="s">
        <v>105</v>
      </c>
      <c r="B76" s="115">
        <v>42460</v>
      </c>
      <c r="C76" s="116">
        <f>+[1]ASA!$E$39/1000</f>
        <v>14.41427</v>
      </c>
      <c r="D76" s="116">
        <v>36</v>
      </c>
      <c r="E76" s="13"/>
    </row>
    <row r="77" spans="1:5" s="2" customFormat="1" ht="46.5" customHeight="1" thickTop="1" thickBot="1" x14ac:dyDescent="0.25">
      <c r="A77" s="104" t="s">
        <v>58</v>
      </c>
      <c r="B77" s="115">
        <v>42460</v>
      </c>
      <c r="C77" s="116">
        <f>+[1]RPBase!$H$10/1000</f>
        <v>586.84206000000006</v>
      </c>
      <c r="D77" s="116">
        <v>1333</v>
      </c>
      <c r="E77" s="13"/>
    </row>
    <row r="78" spans="1:5" s="2" customFormat="1" ht="46.5" customHeight="1" thickTop="1" thickBot="1" x14ac:dyDescent="0.25">
      <c r="A78" s="104" t="s">
        <v>59</v>
      </c>
      <c r="B78" s="115">
        <v>42460</v>
      </c>
      <c r="C78" s="116">
        <f>+[1]PJovensA!$G$10/1000</f>
        <v>11.28477</v>
      </c>
      <c r="D78" s="116">
        <v>60</v>
      </c>
      <c r="E78" s="13"/>
    </row>
    <row r="79" spans="1:5" s="2" customFormat="1" ht="46.5" customHeight="1" thickTop="1" thickBot="1" x14ac:dyDescent="0.25">
      <c r="A79" s="104" t="s">
        <v>52</v>
      </c>
      <c r="B79" s="115">
        <v>42460</v>
      </c>
      <c r="C79" s="116">
        <f>+[1]RPequenA!$G$9/1000</f>
        <v>217.55</v>
      </c>
      <c r="D79" s="116">
        <v>499</v>
      </c>
      <c r="E79" s="13"/>
    </row>
    <row r="80" spans="1:5" s="2" customFormat="1" ht="46.5" customHeight="1" thickTop="1" thickBot="1" x14ac:dyDescent="0.25">
      <c r="A80" s="104" t="s">
        <v>54</v>
      </c>
      <c r="B80" s="115">
        <v>42460</v>
      </c>
      <c r="C80" s="116">
        <f>+'[1]Vaca Aleit'!$H$9/1000</f>
        <v>595.18608999999992</v>
      </c>
      <c r="D80" s="116">
        <v>299</v>
      </c>
      <c r="E80" s="13"/>
    </row>
    <row r="81" spans="1:5" s="2" customFormat="1" ht="46.5" customHeight="1" thickTop="1" thickBot="1" x14ac:dyDescent="0.25">
      <c r="A81" s="104" t="s">
        <v>60</v>
      </c>
      <c r="B81" s="115">
        <v>42460</v>
      </c>
      <c r="C81" s="116">
        <f>+'[1]Vaca Leit'!$G$9/1000</f>
        <v>641.05522999999994</v>
      </c>
      <c r="D81" s="116">
        <v>510</v>
      </c>
      <c r="E81" s="13"/>
    </row>
    <row r="82" spans="1:5" s="2" customFormat="1" ht="46.5" customHeight="1" thickTop="1" thickBot="1" x14ac:dyDescent="0.25">
      <c r="A82" s="104" t="s">
        <v>92</v>
      </c>
      <c r="B82" s="115">
        <v>42460</v>
      </c>
      <c r="C82" s="116">
        <f>+[1]ASA!$E$30/1000</f>
        <v>180.37837999999999</v>
      </c>
      <c r="D82" s="116">
        <v>47</v>
      </c>
      <c r="E82" s="13"/>
    </row>
    <row r="83" spans="1:5" s="2" customFormat="1" ht="46.5" customHeight="1" thickTop="1" thickBot="1" x14ac:dyDescent="0.25">
      <c r="A83" s="104" t="s">
        <v>87</v>
      </c>
      <c r="B83" s="115">
        <v>42460</v>
      </c>
      <c r="C83" s="116">
        <f>+[1]ASA!$E$31/1000</f>
        <v>1045.4088899999999</v>
      </c>
      <c r="D83" s="116">
        <v>706</v>
      </c>
      <c r="E83" s="13"/>
    </row>
    <row r="84" spans="1:5" s="2" customFormat="1" ht="46.5" customHeight="1" thickTop="1" thickBot="1" x14ac:dyDescent="0.25">
      <c r="A84" s="104" t="s">
        <v>88</v>
      </c>
      <c r="B84" s="115">
        <v>42460</v>
      </c>
      <c r="C84" s="116">
        <f>+[1]ASA!$E$32/1000</f>
        <v>6.8398199999999996</v>
      </c>
      <c r="D84" s="116">
        <v>26</v>
      </c>
      <c r="E84" s="13"/>
    </row>
    <row r="85" spans="1:5" s="2" customFormat="1" ht="46.5" customHeight="1" thickTop="1" thickBot="1" x14ac:dyDescent="0.25">
      <c r="A85" s="104" t="s">
        <v>94</v>
      </c>
      <c r="B85" s="115">
        <v>42460</v>
      </c>
      <c r="C85" s="116">
        <f>+[1]ASA!$E$33/1000</f>
        <v>30.798389999999998</v>
      </c>
      <c r="D85" s="116">
        <v>59</v>
      </c>
      <c r="E85" s="13"/>
    </row>
    <row r="86" spans="1:5" s="2" customFormat="1" ht="46.5" customHeight="1" thickTop="1" thickBot="1" x14ac:dyDescent="0.25">
      <c r="A86" s="104" t="s">
        <v>90</v>
      </c>
      <c r="B86" s="115">
        <v>42460</v>
      </c>
      <c r="C86" s="116">
        <f>+[1]ASA!$E$34/1000</f>
        <v>2569.42067</v>
      </c>
      <c r="D86" s="116">
        <v>454</v>
      </c>
      <c r="E86" s="13"/>
    </row>
    <row r="87" spans="1:5" s="2" customFormat="1" ht="46.5" customHeight="1" thickTop="1" thickBot="1" x14ac:dyDescent="0.25">
      <c r="A87" s="104" t="s">
        <v>89</v>
      </c>
      <c r="B87" s="115">
        <v>42460</v>
      </c>
      <c r="C87" s="116">
        <f>+[1]ASA!$E$35/1000</f>
        <v>3418.54808</v>
      </c>
      <c r="D87" s="116">
        <v>4525</v>
      </c>
      <c r="E87" s="13"/>
    </row>
    <row r="88" spans="1:5" s="2" customFormat="1" ht="46.5" customHeight="1" thickTop="1" thickBot="1" x14ac:dyDescent="0.25">
      <c r="A88" s="104" t="s">
        <v>91</v>
      </c>
      <c r="B88" s="115">
        <v>42460</v>
      </c>
      <c r="C88" s="116">
        <f>+[1]ASA!$E$36/1000</f>
        <v>981.27221999999995</v>
      </c>
      <c r="D88" s="116">
        <v>1203</v>
      </c>
      <c r="E88" s="13"/>
    </row>
    <row r="89" spans="1:5" s="2" customFormat="1" ht="46.5" customHeight="1" thickTop="1" thickBot="1" x14ac:dyDescent="0.25">
      <c r="A89" s="104" t="s">
        <v>85</v>
      </c>
      <c r="B89" s="115">
        <v>42460</v>
      </c>
      <c r="C89" s="116">
        <f>+[1]AZD!$E$9/1000</f>
        <v>1712.3138200000001</v>
      </c>
      <c r="D89" s="116">
        <v>4105</v>
      </c>
      <c r="E89" s="13"/>
    </row>
    <row r="90" spans="1:5" s="2" customFormat="1" ht="46.5" customHeight="1" thickTop="1" x14ac:dyDescent="0.2">
      <c r="A90" s="104" t="s">
        <v>83</v>
      </c>
      <c r="B90" s="115">
        <v>42460</v>
      </c>
      <c r="C90" s="116">
        <f>+[1]FTA!$E$24/1000</f>
        <v>376.9194</v>
      </c>
      <c r="D90" s="116">
        <v>100</v>
      </c>
      <c r="E90" s="119"/>
    </row>
    <row r="91" spans="1:5" s="58" customFormat="1" ht="6" customHeight="1" thickBot="1" x14ac:dyDescent="0.25">
      <c r="A91" s="105"/>
      <c r="B91" s="100"/>
      <c r="C91" s="56"/>
      <c r="D91" s="56"/>
    </row>
    <row r="92" spans="1:5" customFormat="1" ht="35.25" customHeight="1" thickTop="1" thickBot="1" x14ac:dyDescent="0.25">
      <c r="A92" s="103" t="s">
        <v>45</v>
      </c>
      <c r="B92" s="101"/>
      <c r="C92" s="51"/>
      <c r="D92" s="51"/>
    </row>
    <row r="93" spans="1:5" s="2" customFormat="1" ht="46.5" customHeight="1" thickTop="1" thickBot="1" x14ac:dyDescent="0.25">
      <c r="A93" s="104" t="s">
        <v>58</v>
      </c>
      <c r="B93" s="115">
        <v>42489</v>
      </c>
      <c r="C93" s="116">
        <f>+[1]RPBase!$H$11/1000</f>
        <v>120.91923999999999</v>
      </c>
      <c r="D93" s="116">
        <v>74</v>
      </c>
      <c r="E93" s="13"/>
    </row>
    <row r="94" spans="1:5" s="2" customFormat="1" ht="46.5" customHeight="1" thickTop="1" thickBot="1" x14ac:dyDescent="0.25">
      <c r="A94" s="104" t="s">
        <v>71</v>
      </c>
      <c r="B94" s="115">
        <v>42489</v>
      </c>
      <c r="C94" s="116">
        <f>+[1]Greening!$G$8/1000</f>
        <v>573.08680000000004</v>
      </c>
      <c r="D94" s="116">
        <v>196</v>
      </c>
      <c r="E94" s="13"/>
    </row>
    <row r="95" spans="1:5" s="2" customFormat="1" ht="46.5" customHeight="1" thickTop="1" thickBot="1" x14ac:dyDescent="0.25">
      <c r="A95" s="104" t="s">
        <v>59</v>
      </c>
      <c r="B95" s="115">
        <v>42489</v>
      </c>
      <c r="C95" s="116">
        <f>+[1]PJovensA!$G$11/1000</f>
        <v>1.43248</v>
      </c>
      <c r="D95" s="116">
        <v>6</v>
      </c>
      <c r="E95" s="13"/>
    </row>
    <row r="96" spans="1:5" s="2" customFormat="1" ht="46.5" customHeight="1" thickTop="1" thickBot="1" x14ac:dyDescent="0.25">
      <c r="A96" s="104" t="s">
        <v>52</v>
      </c>
      <c r="B96" s="115">
        <v>42489</v>
      </c>
      <c r="C96" s="116">
        <f>+[1]RPequenA!$G$10/1000</f>
        <v>26.125</v>
      </c>
      <c r="D96" s="116">
        <v>61</v>
      </c>
      <c r="E96" s="13"/>
    </row>
    <row r="97" spans="1:5" s="2" customFormat="1" ht="46.5" customHeight="1" thickTop="1" thickBot="1" x14ac:dyDescent="0.25">
      <c r="A97" s="104" t="s">
        <v>54</v>
      </c>
      <c r="B97" s="115">
        <v>42489</v>
      </c>
      <c r="C97" s="116">
        <f>+'[1]Vaca Aleit'!$H$10/1000</f>
        <v>162.31291999999999</v>
      </c>
      <c r="D97" s="116">
        <v>628</v>
      </c>
      <c r="E97" s="13"/>
    </row>
    <row r="98" spans="1:5" s="2" customFormat="1" ht="46.5" customHeight="1" thickTop="1" thickBot="1" x14ac:dyDescent="0.25">
      <c r="A98" s="104" t="s">
        <v>60</v>
      </c>
      <c r="B98" s="115">
        <v>42489</v>
      </c>
      <c r="C98" s="116">
        <f>+'[1]Vaca Leit'!$G$10/1000</f>
        <v>222.20327000000003</v>
      </c>
      <c r="D98" s="116">
        <v>772</v>
      </c>
      <c r="E98" s="13"/>
    </row>
    <row r="99" spans="1:5" s="2" customFormat="1" ht="46.5" customHeight="1" thickTop="1" thickBot="1" x14ac:dyDescent="0.25">
      <c r="A99" s="104" t="s">
        <v>98</v>
      </c>
      <c r="B99" s="115">
        <v>42489</v>
      </c>
      <c r="C99" s="118">
        <f>+[1]ASA!$E$41/1000</f>
        <v>0.43783999999999995</v>
      </c>
      <c r="D99" s="116">
        <v>1</v>
      </c>
      <c r="E99" s="13"/>
    </row>
    <row r="100" spans="1:5" s="2" customFormat="1" ht="46.5" customHeight="1" thickTop="1" thickBot="1" x14ac:dyDescent="0.25">
      <c r="A100" s="104" t="s">
        <v>97</v>
      </c>
      <c r="B100" s="115">
        <v>42489</v>
      </c>
      <c r="C100" s="116">
        <f>+[1]ASA!$E$42/1000</f>
        <v>17.963069999999998</v>
      </c>
      <c r="D100" s="116">
        <v>14</v>
      </c>
      <c r="E100" s="13"/>
    </row>
    <row r="101" spans="1:5" s="2" customFormat="1" ht="46.5" customHeight="1" thickTop="1" thickBot="1" x14ac:dyDescent="0.25">
      <c r="A101" s="104" t="s">
        <v>96</v>
      </c>
      <c r="B101" s="115">
        <v>42489</v>
      </c>
      <c r="C101" s="118">
        <f>+[1]ASA!$E$43/1000</f>
        <v>0.43049999999999999</v>
      </c>
      <c r="D101" s="116">
        <v>1</v>
      </c>
      <c r="E101" s="13"/>
    </row>
    <row r="102" spans="1:5" s="2" customFormat="1" ht="46.5" customHeight="1" thickTop="1" thickBot="1" x14ac:dyDescent="0.25">
      <c r="A102" s="104" t="s">
        <v>90</v>
      </c>
      <c r="B102" s="115">
        <v>42489</v>
      </c>
      <c r="C102" s="116">
        <f>+[1]ASA!$E$44/1000</f>
        <v>1734.44334</v>
      </c>
      <c r="D102" s="116">
        <v>273</v>
      </c>
      <c r="E102" s="13"/>
    </row>
    <row r="103" spans="1:5" s="2" customFormat="1" ht="46.5" customHeight="1" thickTop="1" thickBot="1" x14ac:dyDescent="0.25">
      <c r="A103" s="104" t="s">
        <v>89</v>
      </c>
      <c r="B103" s="115">
        <v>42489</v>
      </c>
      <c r="C103" s="116">
        <f>+[1]ASA!$E$45/1000</f>
        <v>39.37726</v>
      </c>
      <c r="D103" s="116">
        <v>37</v>
      </c>
      <c r="E103" s="13"/>
    </row>
    <row r="104" spans="1:5" s="2" customFormat="1" ht="46.5" customHeight="1" thickTop="1" thickBot="1" x14ac:dyDescent="0.25">
      <c r="A104" s="104" t="s">
        <v>95</v>
      </c>
      <c r="B104" s="115">
        <v>42489</v>
      </c>
      <c r="C104" s="116">
        <f>+[1]ASA!$E$46/1000</f>
        <v>73.999820000000014</v>
      </c>
      <c r="D104" s="116">
        <v>2458</v>
      </c>
      <c r="E104" s="13"/>
    </row>
    <row r="105" spans="1:5" s="2" customFormat="1" ht="46.5" customHeight="1" thickTop="1" thickBot="1" x14ac:dyDescent="0.25">
      <c r="A105" s="104" t="s">
        <v>99</v>
      </c>
      <c r="B105" s="115">
        <v>42489</v>
      </c>
      <c r="C105" s="116">
        <f>+[1]ASA!$E$47/1000</f>
        <v>0.61945000000000006</v>
      </c>
      <c r="D105" s="116">
        <v>3</v>
      </c>
      <c r="E105" s="13"/>
    </row>
    <row r="106" spans="1:5" s="2" customFormat="1" ht="46.5" customHeight="1" thickTop="1" thickBot="1" x14ac:dyDescent="0.25">
      <c r="A106" s="104" t="s">
        <v>85</v>
      </c>
      <c r="B106" s="115">
        <v>42489</v>
      </c>
      <c r="C106" s="116">
        <f>+[1]AZD!$E$10/1000</f>
        <v>39.633110000000002</v>
      </c>
      <c r="D106" s="116">
        <v>68</v>
      </c>
      <c r="E106" s="13"/>
    </row>
    <row r="107" spans="1:5" s="2" customFormat="1" ht="46.5" customHeight="1" thickTop="1" thickBot="1" x14ac:dyDescent="0.25">
      <c r="A107" s="104" t="s">
        <v>80</v>
      </c>
      <c r="B107" s="115">
        <v>42489</v>
      </c>
      <c r="C107" s="116">
        <f>+[1]FTA!$E$14/1000</f>
        <v>91.693060000000003</v>
      </c>
      <c r="D107" s="116">
        <v>69</v>
      </c>
      <c r="E107" s="13"/>
    </row>
    <row r="108" spans="1:5" s="2" customFormat="1" ht="46.5" customHeight="1" thickTop="1" x14ac:dyDescent="0.2">
      <c r="A108" s="104" t="s">
        <v>83</v>
      </c>
      <c r="B108" s="115">
        <v>42489</v>
      </c>
      <c r="C108" s="116">
        <f>+[1]FTA!$E$25/1000</f>
        <v>453.45934</v>
      </c>
      <c r="D108" s="116">
        <v>108</v>
      </c>
      <c r="E108" s="119"/>
    </row>
    <row r="109" spans="1:5" s="58" customFormat="1" ht="6" customHeight="1" thickBot="1" x14ac:dyDescent="0.25">
      <c r="A109" s="105"/>
      <c r="B109" s="100"/>
      <c r="C109" s="56"/>
      <c r="D109" s="56"/>
    </row>
    <row r="110" spans="1:5" customFormat="1" ht="35.25" customHeight="1" thickTop="1" thickBot="1" x14ac:dyDescent="0.25">
      <c r="A110" s="103" t="s">
        <v>36</v>
      </c>
      <c r="B110" s="101"/>
      <c r="C110" s="51"/>
      <c r="D110" s="51"/>
    </row>
    <row r="111" spans="1:5" s="2" customFormat="1" ht="46.5" customHeight="1" thickTop="1" thickBot="1" x14ac:dyDescent="0.25">
      <c r="A111" s="104" t="s">
        <v>58</v>
      </c>
      <c r="B111" s="115">
        <v>42521</v>
      </c>
      <c r="C111" s="116">
        <f>+[1]RPBase!$H$12/1000</f>
        <v>106.628</v>
      </c>
      <c r="D111" s="116">
        <v>106</v>
      </c>
      <c r="E111" s="13"/>
    </row>
    <row r="112" spans="1:5" s="2" customFormat="1" ht="46.5" customHeight="1" thickTop="1" thickBot="1" x14ac:dyDescent="0.25">
      <c r="A112" s="104" t="s">
        <v>71</v>
      </c>
      <c r="B112" s="115">
        <v>42521</v>
      </c>
      <c r="C112" s="116">
        <f>+[1]Greening!$G$9/1000</f>
        <v>349.93540999999999</v>
      </c>
      <c r="D112" s="116">
        <v>216</v>
      </c>
      <c r="E112" s="13"/>
    </row>
    <row r="113" spans="1:5" s="2" customFormat="1" ht="46.5" customHeight="1" thickTop="1" thickBot="1" x14ac:dyDescent="0.25">
      <c r="A113" s="104" t="s">
        <v>59</v>
      </c>
      <c r="B113" s="115">
        <v>42521</v>
      </c>
      <c r="C113" s="116">
        <f>+[1]PJovensA!$G$12/1000</f>
        <v>38.982889999999998</v>
      </c>
      <c r="D113" s="116">
        <v>58</v>
      </c>
      <c r="E113" s="13"/>
    </row>
    <row r="114" spans="1:5" s="2" customFormat="1" ht="46.5" customHeight="1" thickTop="1" thickBot="1" x14ac:dyDescent="0.25">
      <c r="A114" s="104" t="s">
        <v>60</v>
      </c>
      <c r="B114" s="115">
        <v>42521</v>
      </c>
      <c r="C114" s="116">
        <f>+'[1]Vaca Leit'!$G$11/1000</f>
        <v>3.2262300000000002</v>
      </c>
      <c r="D114" s="116">
        <v>2</v>
      </c>
      <c r="E114" s="13"/>
    </row>
    <row r="115" spans="1:5" s="2" customFormat="1" ht="46.5" customHeight="1" thickTop="1" thickBot="1" x14ac:dyDescent="0.25">
      <c r="A115" s="104" t="s">
        <v>98</v>
      </c>
      <c r="B115" s="115">
        <v>42521</v>
      </c>
      <c r="C115" s="116">
        <f>+[1]ASA!$E$49/1000</f>
        <v>161.51285999999999</v>
      </c>
      <c r="D115" s="116">
        <v>36</v>
      </c>
      <c r="E115" s="13"/>
    </row>
    <row r="116" spans="1:5" s="2" customFormat="1" ht="46.5" customHeight="1" thickTop="1" thickBot="1" x14ac:dyDescent="0.25">
      <c r="A116" s="104" t="s">
        <v>97</v>
      </c>
      <c r="B116" s="115">
        <v>42521</v>
      </c>
      <c r="C116" s="116">
        <f>+[1]ASA!$E$50/1000</f>
        <v>525.24878999999999</v>
      </c>
      <c r="D116" s="116">
        <v>185</v>
      </c>
      <c r="E116" s="13"/>
    </row>
    <row r="117" spans="1:5" s="2" customFormat="1" ht="46.5" customHeight="1" thickTop="1" thickBot="1" x14ac:dyDescent="0.25">
      <c r="A117" s="104" t="s">
        <v>100</v>
      </c>
      <c r="B117" s="115">
        <v>42521</v>
      </c>
      <c r="C117" s="116">
        <f>+[1]ASA!$E$51/1000</f>
        <v>2986.3988399999998</v>
      </c>
      <c r="D117" s="116">
        <v>3948</v>
      </c>
      <c r="E117" s="13"/>
    </row>
    <row r="118" spans="1:5" s="2" customFormat="1" ht="46.5" customHeight="1" thickTop="1" thickBot="1" x14ac:dyDescent="0.25">
      <c r="A118" s="104" t="s">
        <v>96</v>
      </c>
      <c r="B118" s="115">
        <v>42521</v>
      </c>
      <c r="C118" s="116">
        <f>+[1]ASA!$E$52/1000</f>
        <v>15.84342</v>
      </c>
      <c r="D118" s="116">
        <v>17</v>
      </c>
      <c r="E118" s="13"/>
    </row>
    <row r="119" spans="1:5" s="2" customFormat="1" ht="46.5" customHeight="1" thickTop="1" thickBot="1" x14ac:dyDescent="0.25">
      <c r="A119" s="104" t="s">
        <v>90</v>
      </c>
      <c r="B119" s="115">
        <v>42521</v>
      </c>
      <c r="C119" s="116">
        <f>+[1]ASA!$E$53/1000</f>
        <v>466.21789000000001</v>
      </c>
      <c r="D119" s="116">
        <v>143</v>
      </c>
      <c r="E119" s="13"/>
    </row>
    <row r="120" spans="1:5" s="2" customFormat="1" ht="46.5" customHeight="1" thickTop="1" thickBot="1" x14ac:dyDescent="0.25">
      <c r="A120" s="104" t="s">
        <v>101</v>
      </c>
      <c r="B120" s="115">
        <v>42521</v>
      </c>
      <c r="C120" s="116">
        <f>+[1]ASA!$E$54/1000</f>
        <v>375.58283</v>
      </c>
      <c r="D120" s="116">
        <v>300</v>
      </c>
      <c r="E120" s="13"/>
    </row>
    <row r="121" spans="1:5" s="2" customFormat="1" ht="46.5" customHeight="1" thickTop="1" thickBot="1" x14ac:dyDescent="0.25">
      <c r="A121" s="104" t="s">
        <v>95</v>
      </c>
      <c r="B121" s="115">
        <v>42521</v>
      </c>
      <c r="C121" s="116">
        <f>+[1]ASA!$E$55/1000</f>
        <v>129.31719000000001</v>
      </c>
      <c r="D121" s="116">
        <v>174</v>
      </c>
      <c r="E121" s="13"/>
    </row>
    <row r="122" spans="1:5" s="2" customFormat="1" ht="46.5" customHeight="1" thickTop="1" thickBot="1" x14ac:dyDescent="0.25">
      <c r="A122" s="104" t="s">
        <v>102</v>
      </c>
      <c r="B122" s="115">
        <v>42521</v>
      </c>
      <c r="C122" s="116">
        <f>+[1]ASA!$E$56/1000</f>
        <v>2.4595500000000001</v>
      </c>
      <c r="D122" s="116">
        <v>1</v>
      </c>
      <c r="E122" s="13"/>
    </row>
    <row r="123" spans="1:5" s="2" customFormat="1" ht="46.5" customHeight="1" thickTop="1" thickBot="1" x14ac:dyDescent="0.25">
      <c r="A123" s="104" t="s">
        <v>82</v>
      </c>
      <c r="B123" s="115">
        <v>42521</v>
      </c>
      <c r="C123" s="116">
        <f>+[1]FTA!$E$9/1000</f>
        <v>189.21328</v>
      </c>
      <c r="D123" s="116">
        <v>32</v>
      </c>
      <c r="E123" s="13"/>
    </row>
    <row r="124" spans="1:5" s="2" customFormat="1" ht="46.5" customHeight="1" thickTop="1" thickBot="1" x14ac:dyDescent="0.25">
      <c r="A124" s="104" t="s">
        <v>80</v>
      </c>
      <c r="B124" s="115">
        <v>42521</v>
      </c>
      <c r="C124" s="116">
        <f>+[1]FTA!$E$15/1000</f>
        <v>96.962740000000011</v>
      </c>
      <c r="D124" s="116">
        <v>42</v>
      </c>
      <c r="E124" s="13"/>
    </row>
    <row r="125" spans="1:5" s="2" customFormat="1" ht="46.5" customHeight="1" thickTop="1" x14ac:dyDescent="0.2">
      <c r="A125" s="104" t="s">
        <v>83</v>
      </c>
      <c r="B125" s="115">
        <v>42521</v>
      </c>
      <c r="C125" s="116">
        <f>+[1]FTA!$E$26/1000</f>
        <v>196.02063000000001</v>
      </c>
      <c r="D125" s="116">
        <v>69</v>
      </c>
      <c r="E125" s="119"/>
    </row>
    <row r="126" spans="1:5" s="58" customFormat="1" ht="6" customHeight="1" thickBot="1" x14ac:dyDescent="0.25">
      <c r="A126" s="105"/>
      <c r="B126" s="100"/>
      <c r="C126" s="56"/>
      <c r="D126" s="56"/>
    </row>
    <row r="127" spans="1:5" customFormat="1" ht="37.5" customHeight="1" thickTop="1" thickBot="1" x14ac:dyDescent="0.25">
      <c r="A127" s="103" t="s">
        <v>20</v>
      </c>
      <c r="B127" s="51"/>
      <c r="C127" s="51"/>
      <c r="D127" s="51"/>
      <c r="E127" s="120"/>
    </row>
    <row r="128" spans="1:5" s="2" customFormat="1" ht="46.5" customHeight="1" thickTop="1" thickBot="1" x14ac:dyDescent="0.25">
      <c r="A128" s="104" t="s">
        <v>72</v>
      </c>
      <c r="B128" s="115">
        <v>42551</v>
      </c>
      <c r="C128" s="116">
        <f>+[1]RPBase!$H$14/1000</f>
        <v>10895.70976</v>
      </c>
      <c r="D128" s="116">
        <v>77771</v>
      </c>
      <c r="E128" s="13"/>
    </row>
    <row r="129" spans="1:5" s="2" customFormat="1" ht="46.5" customHeight="1" thickTop="1" thickBot="1" x14ac:dyDescent="0.25">
      <c r="A129" s="104" t="s">
        <v>73</v>
      </c>
      <c r="B129" s="115">
        <v>42551</v>
      </c>
      <c r="C129" s="116">
        <f>+[1]Greening!$G$11/1000</f>
        <v>7144.7328399999997</v>
      </c>
      <c r="D129" s="116">
        <v>77689</v>
      </c>
      <c r="E129" s="13"/>
    </row>
    <row r="130" spans="1:5" s="2" customFormat="1" ht="46.5" customHeight="1" thickTop="1" thickBot="1" x14ac:dyDescent="0.25">
      <c r="A130" s="104" t="s">
        <v>74</v>
      </c>
      <c r="B130" s="115">
        <v>42551</v>
      </c>
      <c r="C130" s="116">
        <f>+[1]PJovensA!$G$14/1000</f>
        <v>84.146870000000007</v>
      </c>
      <c r="D130" s="116">
        <v>3233</v>
      </c>
      <c r="E130" s="13"/>
    </row>
    <row r="131" spans="1:5" s="2" customFormat="1" ht="46.5" customHeight="1" thickTop="1" thickBot="1" x14ac:dyDescent="0.25">
      <c r="A131" s="104" t="s">
        <v>53</v>
      </c>
      <c r="B131" s="115">
        <v>42551</v>
      </c>
      <c r="C131" s="116">
        <f>+[1]RPequenA!$G$12/1000</f>
        <v>1797.8753700000002</v>
      </c>
      <c r="D131" s="116">
        <v>71382</v>
      </c>
      <c r="E131" s="13"/>
    </row>
    <row r="132" spans="1:5" s="2" customFormat="1" ht="46.5" customHeight="1" thickTop="1" thickBot="1" x14ac:dyDescent="0.25">
      <c r="A132" s="104" t="s">
        <v>56</v>
      </c>
      <c r="B132" s="115">
        <v>42551</v>
      </c>
      <c r="C132" s="116">
        <f>+'[1]Vaca Aleit'!$H$13/1000</f>
        <v>3842.1801900000005</v>
      </c>
      <c r="D132" s="116">
        <v>15108</v>
      </c>
      <c r="E132" s="13"/>
    </row>
    <row r="133" spans="1:5" s="2" customFormat="1" ht="46.5" customHeight="1" thickTop="1" thickBot="1" x14ac:dyDescent="0.25">
      <c r="A133" s="104" t="s">
        <v>57</v>
      </c>
      <c r="B133" s="115">
        <v>42551</v>
      </c>
      <c r="C133" s="116">
        <f>+'[1]Vaca Leit'!$G$13/1000</f>
        <v>564.75393999999994</v>
      </c>
      <c r="D133" s="116">
        <v>3806</v>
      </c>
      <c r="E133" s="13"/>
    </row>
    <row r="134" spans="1:5" s="2" customFormat="1" ht="46.5" customHeight="1" thickTop="1" thickBot="1" x14ac:dyDescent="0.25">
      <c r="A134" s="104" t="s">
        <v>63</v>
      </c>
      <c r="B134" s="115">
        <v>42551</v>
      </c>
      <c r="C134" s="116">
        <f>+[1]Ovinos!$H$13/1000</f>
        <v>7135.0517900000004</v>
      </c>
      <c r="D134" s="116">
        <v>15169</v>
      </c>
      <c r="E134" s="13"/>
    </row>
    <row r="135" spans="1:5" s="2" customFormat="1" ht="46.5" customHeight="1" thickTop="1" thickBot="1" x14ac:dyDescent="0.25">
      <c r="A135" s="104" t="s">
        <v>64</v>
      </c>
      <c r="B135" s="115">
        <v>42551</v>
      </c>
      <c r="C135" s="116">
        <f>+[1]Arroz!$G$11/1000</f>
        <v>255.06975999999995</v>
      </c>
      <c r="D135" s="116">
        <v>1110</v>
      </c>
      <c r="E135" s="13"/>
    </row>
    <row r="136" spans="1:5" s="2" customFormat="1" ht="46.5" customHeight="1" thickTop="1" thickBot="1" x14ac:dyDescent="0.25">
      <c r="A136" s="104" t="s">
        <v>65</v>
      </c>
      <c r="B136" s="115">
        <v>42551</v>
      </c>
      <c r="C136" s="116">
        <f>+[1]Tomate!$G$10/1000</f>
        <v>363.18982</v>
      </c>
      <c r="D136" s="116">
        <v>433</v>
      </c>
      <c r="E136" s="13"/>
    </row>
    <row r="137" spans="1:5" s="2" customFormat="1" ht="46.5" customHeight="1" thickTop="1" thickBot="1" x14ac:dyDescent="0.25">
      <c r="A137" s="104" t="s">
        <v>98</v>
      </c>
      <c r="B137" s="115">
        <v>42551</v>
      </c>
      <c r="C137" s="116">
        <f>+[1]ASA!$E$58/1000</f>
        <v>13.497879999999999</v>
      </c>
      <c r="D137" s="116">
        <v>7</v>
      </c>
      <c r="E137" s="13"/>
    </row>
    <row r="138" spans="1:5" s="2" customFormat="1" ht="46.5" customHeight="1" thickTop="1" thickBot="1" x14ac:dyDescent="0.25">
      <c r="A138" s="104" t="s">
        <v>97</v>
      </c>
      <c r="B138" s="115">
        <v>42551</v>
      </c>
      <c r="C138" s="116">
        <f>+[1]ASA!$E$59/1000</f>
        <v>58.588529999999999</v>
      </c>
      <c r="D138" s="116">
        <v>30</v>
      </c>
      <c r="E138" s="13"/>
    </row>
    <row r="139" spans="1:5" s="2" customFormat="1" ht="46.5" customHeight="1" thickTop="1" thickBot="1" x14ac:dyDescent="0.25">
      <c r="A139" s="104" t="s">
        <v>100</v>
      </c>
      <c r="B139" s="115">
        <v>42551</v>
      </c>
      <c r="C139" s="116">
        <f>+[1]ASA!$E$60/1000</f>
        <v>2556.7156299999997</v>
      </c>
      <c r="D139" s="116">
        <v>396</v>
      </c>
      <c r="E139" s="13"/>
    </row>
    <row r="140" spans="1:5" s="2" customFormat="1" ht="46.5" customHeight="1" thickTop="1" thickBot="1" x14ac:dyDescent="0.25">
      <c r="A140" s="104" t="s">
        <v>90</v>
      </c>
      <c r="B140" s="115">
        <v>42551</v>
      </c>
      <c r="C140" s="116">
        <f>+[1]ASA!$E$61/1000</f>
        <v>75.958449999999999</v>
      </c>
      <c r="D140" s="116">
        <v>45</v>
      </c>
      <c r="E140" s="13"/>
    </row>
    <row r="141" spans="1:5" s="2" customFormat="1" ht="46.5" customHeight="1" thickTop="1" thickBot="1" x14ac:dyDescent="0.25">
      <c r="A141" s="104" t="s">
        <v>89</v>
      </c>
      <c r="B141" s="115">
        <v>42551</v>
      </c>
      <c r="C141" s="116">
        <f>+[1]ASA!$E$62/1000</f>
        <v>129.36357000000001</v>
      </c>
      <c r="D141" s="116">
        <v>2360</v>
      </c>
      <c r="E141" s="13"/>
    </row>
    <row r="142" spans="1:5" s="2" customFormat="1" ht="46.5" customHeight="1" thickTop="1" thickBot="1" x14ac:dyDescent="0.25">
      <c r="A142" s="104" t="s">
        <v>95</v>
      </c>
      <c r="B142" s="115">
        <v>42551</v>
      </c>
      <c r="C142" s="116">
        <f>+[1]ASA!$E$63/1000</f>
        <v>110.09604</v>
      </c>
      <c r="D142" s="116">
        <v>835</v>
      </c>
      <c r="E142" s="13"/>
    </row>
    <row r="143" spans="1:5" s="2" customFormat="1" ht="46.5" customHeight="1" thickTop="1" x14ac:dyDescent="0.2">
      <c r="A143" s="104" t="s">
        <v>103</v>
      </c>
      <c r="B143" s="115">
        <v>42551</v>
      </c>
      <c r="C143" s="116">
        <f>+[1]ASA!$E$64/1000</f>
        <v>203.00896</v>
      </c>
      <c r="D143" s="116">
        <v>865</v>
      </c>
      <c r="E143" s="13"/>
    </row>
    <row r="144" spans="1:5" s="58" customFormat="1" ht="6" customHeight="1" thickBot="1" x14ac:dyDescent="0.25">
      <c r="A144" s="105"/>
      <c r="B144" s="100"/>
      <c r="C144" s="56"/>
      <c r="D144" s="56"/>
    </row>
    <row r="145" spans="1:5" customFormat="1" ht="37.5" customHeight="1" thickTop="1" thickBot="1" x14ac:dyDescent="0.25">
      <c r="A145" s="103" t="s">
        <v>104</v>
      </c>
      <c r="B145" s="101"/>
      <c r="C145" s="51"/>
      <c r="D145" s="51"/>
    </row>
    <row r="146" spans="1:5" s="2" customFormat="1" ht="46.5" customHeight="1" thickTop="1" thickBot="1" x14ac:dyDescent="0.25">
      <c r="A146" s="104" t="s">
        <v>85</v>
      </c>
      <c r="B146" s="115">
        <v>42580</v>
      </c>
      <c r="C146" s="116">
        <f>+[1]AZD!$E$11/1000</f>
        <v>174.73575</v>
      </c>
      <c r="D146" s="116">
        <v>222</v>
      </c>
      <c r="E146" s="13"/>
    </row>
    <row r="147" spans="1:5" s="2" customFormat="1" ht="46.5" customHeight="1" thickTop="1" thickBot="1" x14ac:dyDescent="0.25">
      <c r="A147" s="104" t="s">
        <v>86</v>
      </c>
      <c r="B147" s="115">
        <v>42580</v>
      </c>
      <c r="C147" s="116">
        <f>+[1]ASA!$E$66/1000</f>
        <v>41.15108</v>
      </c>
      <c r="D147" s="116">
        <v>6</v>
      </c>
      <c r="E147" s="13"/>
    </row>
    <row r="148" spans="1:5" s="2" customFormat="1" ht="46.5" customHeight="1" thickTop="1" thickBot="1" x14ac:dyDescent="0.25">
      <c r="A148" s="104" t="s">
        <v>87</v>
      </c>
      <c r="B148" s="115">
        <v>42580</v>
      </c>
      <c r="C148" s="116">
        <f>+[1]ASA!$E$67/1000</f>
        <v>149.60554999999999</v>
      </c>
      <c r="D148" s="116">
        <v>44</v>
      </c>
      <c r="E148" s="13"/>
    </row>
    <row r="149" spans="1:5" s="2" customFormat="1" ht="46.5" customHeight="1" thickTop="1" thickBot="1" x14ac:dyDescent="0.25">
      <c r="A149" s="104" t="s">
        <v>88</v>
      </c>
      <c r="B149" s="115">
        <v>42580</v>
      </c>
      <c r="C149" s="116">
        <f>+[1]ASA!$E$68/1000</f>
        <v>31.361459999999997</v>
      </c>
      <c r="D149" s="116">
        <v>135</v>
      </c>
      <c r="E149" s="13"/>
    </row>
    <row r="150" spans="1:5" s="2" customFormat="1" ht="46.5" customHeight="1" thickTop="1" thickBot="1" x14ac:dyDescent="0.25">
      <c r="A150" s="104" t="s">
        <v>72</v>
      </c>
      <c r="B150" s="115">
        <v>42580</v>
      </c>
      <c r="C150" s="116">
        <f>+[1]RPBase!$H$16/1000</f>
        <v>181.68439999999995</v>
      </c>
      <c r="D150" s="116">
        <v>473</v>
      </c>
      <c r="E150" s="13"/>
    </row>
    <row r="151" spans="1:5" s="2" customFormat="1" ht="46.5" customHeight="1" thickTop="1" thickBot="1" x14ac:dyDescent="0.25">
      <c r="A151" s="104" t="s">
        <v>74</v>
      </c>
      <c r="B151" s="115">
        <v>42580</v>
      </c>
      <c r="C151" s="116">
        <f>+[1]PJovensA!$G$16/1000</f>
        <v>1.1000999999999999</v>
      </c>
      <c r="D151" s="116">
        <v>25</v>
      </c>
      <c r="E151" s="13"/>
    </row>
    <row r="152" spans="1:5" s="2" customFormat="1" ht="46.5" customHeight="1" thickTop="1" thickBot="1" x14ac:dyDescent="0.25">
      <c r="A152" s="104" t="s">
        <v>73</v>
      </c>
      <c r="B152" s="115">
        <v>42580</v>
      </c>
      <c r="C152" s="116">
        <f>+[1]Greening!$G$13/1000</f>
        <v>152.67253999999997</v>
      </c>
      <c r="D152" s="116">
        <v>468</v>
      </c>
      <c r="E152" s="13"/>
    </row>
    <row r="153" spans="1:5" s="2" customFormat="1" ht="46.5" customHeight="1" thickTop="1" thickBot="1" x14ac:dyDescent="0.25">
      <c r="A153" s="104" t="s">
        <v>56</v>
      </c>
      <c r="B153" s="115">
        <v>42580</v>
      </c>
      <c r="C153" s="116">
        <f>+'[1]Vaca Aleit'!$H$15/1000</f>
        <v>61.071259999999995</v>
      </c>
      <c r="D153" s="116">
        <v>115</v>
      </c>
      <c r="E153" s="13"/>
    </row>
    <row r="154" spans="1:5" s="2" customFormat="1" ht="46.5" customHeight="1" thickTop="1" x14ac:dyDescent="0.2">
      <c r="A154" s="104" t="s">
        <v>57</v>
      </c>
      <c r="B154" s="115">
        <v>42580</v>
      </c>
      <c r="C154" s="116">
        <f>+'[1]Vaca Leit'!$G$15/1000</f>
        <v>2.79603</v>
      </c>
      <c r="D154" s="116">
        <v>25</v>
      </c>
      <c r="E154" s="119"/>
    </row>
    <row r="155" spans="1:5" s="58" customFormat="1" ht="6" customHeight="1" thickBot="1" x14ac:dyDescent="0.25">
      <c r="A155" s="105"/>
      <c r="B155" s="100"/>
      <c r="C155" s="56"/>
      <c r="D155" s="56"/>
    </row>
    <row r="156" spans="1:5" customFormat="1" ht="37.5" customHeight="1" thickTop="1" thickBot="1" x14ac:dyDescent="0.25">
      <c r="A156" s="103" t="s">
        <v>109</v>
      </c>
      <c r="B156" s="101"/>
      <c r="C156" s="51"/>
      <c r="D156" s="51"/>
    </row>
    <row r="157" spans="1:5" s="2" customFormat="1" ht="46.5" customHeight="1" thickTop="1" thickBot="1" x14ac:dyDescent="0.25">
      <c r="A157" s="104" t="s">
        <v>110</v>
      </c>
      <c r="B157" s="115">
        <v>42613</v>
      </c>
      <c r="C157" s="116">
        <f>+[1]RPBase!$H$18/1000</f>
        <v>23.200890000000005</v>
      </c>
      <c r="D157" s="116">
        <v>62</v>
      </c>
      <c r="E157" s="123"/>
    </row>
    <row r="158" spans="1:5" s="2" customFormat="1" ht="46.5" customHeight="1" thickTop="1" thickBot="1" x14ac:dyDescent="0.25">
      <c r="A158" s="104" t="s">
        <v>111</v>
      </c>
      <c r="B158" s="115">
        <v>42613</v>
      </c>
      <c r="C158" s="116">
        <f>+[1]Greening!$G$15/1000</f>
        <v>38.510239999999996</v>
      </c>
      <c r="D158" s="116">
        <v>85</v>
      </c>
      <c r="E158" s="123"/>
    </row>
    <row r="159" spans="1:5" s="2" customFormat="1" ht="46.5" customHeight="1" thickTop="1" thickBot="1" x14ac:dyDescent="0.25">
      <c r="A159" s="104" t="s">
        <v>112</v>
      </c>
      <c r="B159" s="115">
        <v>42613</v>
      </c>
      <c r="C159" s="116">
        <f>+[1]PJovensA!$G$18/1000</f>
        <v>0.95340000000000003</v>
      </c>
      <c r="D159" s="116">
        <v>3</v>
      </c>
      <c r="E159" s="124"/>
    </row>
    <row r="160" spans="1:5" s="2" customFormat="1" ht="46.5" customHeight="1" thickTop="1" x14ac:dyDescent="0.2">
      <c r="A160" s="104" t="s">
        <v>113</v>
      </c>
      <c r="B160" s="115">
        <v>42613</v>
      </c>
      <c r="C160" s="116">
        <f>+[1]RPequenA!$G$14/1000</f>
        <v>52.526330000000002</v>
      </c>
      <c r="D160" s="116">
        <v>1448</v>
      </c>
      <c r="E160" s="125"/>
    </row>
    <row r="161" spans="1:6" s="28" customFormat="1" ht="6" customHeight="1" thickBot="1" x14ac:dyDescent="0.3">
      <c r="A161" s="102"/>
      <c r="B161" s="41"/>
      <c r="C161" s="41"/>
      <c r="D161" s="41"/>
      <c r="E161" s="96"/>
      <c r="F161" s="112"/>
    </row>
    <row r="162" spans="1:6" customFormat="1" ht="37.5" customHeight="1" thickTop="1" thickBot="1" x14ac:dyDescent="0.25">
      <c r="A162" s="103" t="s">
        <v>19</v>
      </c>
      <c r="B162" s="101"/>
      <c r="C162" s="51"/>
      <c r="D162" s="51"/>
    </row>
    <row r="163" spans="1:6" s="2" customFormat="1" ht="46.5" customHeight="1" thickTop="1" thickBot="1" x14ac:dyDescent="0.25">
      <c r="A163" s="104" t="s">
        <v>110</v>
      </c>
      <c r="B163" s="115">
        <v>42643</v>
      </c>
      <c r="C163" s="116">
        <f>+[1]RPBase!$H$20/1000</f>
        <v>18.237290000000002</v>
      </c>
      <c r="D163" s="116">
        <v>48</v>
      </c>
      <c r="E163" s="123"/>
    </row>
    <row r="164" spans="1:6" s="2" customFormat="1" ht="46.5" customHeight="1" thickTop="1" thickBot="1" x14ac:dyDescent="0.25">
      <c r="A164" s="104" t="s">
        <v>111</v>
      </c>
      <c r="B164" s="115">
        <v>42643</v>
      </c>
      <c r="C164" s="116">
        <f>+[1]Greening!$G$17/1000</f>
        <v>12.384209999999999</v>
      </c>
      <c r="D164" s="116">
        <v>48</v>
      </c>
      <c r="E164" s="123"/>
    </row>
    <row r="165" spans="1:6" s="2" customFormat="1" ht="46.5" customHeight="1" thickTop="1" thickBot="1" x14ac:dyDescent="0.25">
      <c r="A165" s="104" t="s">
        <v>112</v>
      </c>
      <c r="B165" s="115">
        <v>42643</v>
      </c>
      <c r="C165" s="116">
        <f>+[1]PJovensA!$G$20/1000</f>
        <v>2.4249499999999999</v>
      </c>
      <c r="D165" s="116">
        <v>4</v>
      </c>
      <c r="E165" s="124"/>
    </row>
    <row r="166" spans="1:6" s="2" customFormat="1" ht="46.5" customHeight="1" thickTop="1" thickBot="1" x14ac:dyDescent="0.25">
      <c r="A166" s="104" t="s">
        <v>113</v>
      </c>
      <c r="B166" s="115">
        <v>42643</v>
      </c>
      <c r="C166" s="116">
        <f>+[1]RPequenA!$G$16/1000</f>
        <v>3.0948600000000002</v>
      </c>
      <c r="D166" s="116">
        <v>32</v>
      </c>
      <c r="E166" s="125"/>
    </row>
    <row r="167" spans="1:6" s="2" customFormat="1" ht="46.5" customHeight="1" thickTop="1" thickBot="1" x14ac:dyDescent="0.25">
      <c r="A167" s="104" t="s">
        <v>56</v>
      </c>
      <c r="B167" s="115">
        <v>42643</v>
      </c>
      <c r="C167" s="116">
        <f>+'[1]Vaca Aleit'!$H$17/1000</f>
        <v>6.2531600000000003</v>
      </c>
      <c r="D167" s="116">
        <v>19</v>
      </c>
      <c r="E167" s="123"/>
    </row>
    <row r="168" spans="1:6" s="2" customFormat="1" ht="46.5" customHeight="1" thickTop="1" thickBot="1" x14ac:dyDescent="0.25">
      <c r="A168" s="104" t="s">
        <v>57</v>
      </c>
      <c r="B168" s="115">
        <v>42643</v>
      </c>
      <c r="C168" s="116">
        <f>+'[1]Vaca Leit'!$G$17/1000</f>
        <v>0.53039000000000003</v>
      </c>
      <c r="D168" s="116">
        <v>4</v>
      </c>
      <c r="E168" s="123"/>
    </row>
    <row r="169" spans="1:6" s="2" customFormat="1" ht="46.5" customHeight="1" thickTop="1" thickBot="1" x14ac:dyDescent="0.25">
      <c r="A169" s="104" t="s">
        <v>63</v>
      </c>
      <c r="B169" s="115">
        <v>42643</v>
      </c>
      <c r="C169" s="116">
        <f>+[1]Ovinos!$H$15/1000</f>
        <v>47.28096</v>
      </c>
      <c r="D169" s="116">
        <v>91</v>
      </c>
      <c r="E169" s="124"/>
    </row>
    <row r="170" spans="1:6" s="2" customFormat="1" ht="46.5" customHeight="1" thickTop="1" thickBot="1" x14ac:dyDescent="0.25">
      <c r="A170" s="104" t="s">
        <v>64</v>
      </c>
      <c r="B170" s="115">
        <v>42643</v>
      </c>
      <c r="C170" s="116">
        <f>+[1]Arroz!$G$13/1000</f>
        <v>2.37785</v>
      </c>
      <c r="D170" s="116">
        <v>8</v>
      </c>
      <c r="E170" s="124"/>
    </row>
    <row r="171" spans="1:6" s="2" customFormat="1" ht="46.5" customHeight="1" thickTop="1" thickBot="1" x14ac:dyDescent="0.25">
      <c r="A171" s="104" t="s">
        <v>65</v>
      </c>
      <c r="B171" s="115">
        <v>42643</v>
      </c>
      <c r="C171" s="116">
        <f>+[1]Tomate!$G$12/1000</f>
        <v>8.0639000000000003</v>
      </c>
      <c r="D171" s="116">
        <v>11</v>
      </c>
      <c r="E171" s="125"/>
    </row>
    <row r="172" spans="1:6" s="2" customFormat="1" ht="46.5" customHeight="1" thickTop="1" thickBot="1" x14ac:dyDescent="0.25">
      <c r="A172" s="104" t="s">
        <v>82</v>
      </c>
      <c r="B172" s="115">
        <v>42643</v>
      </c>
      <c r="C172" s="116">
        <f>+[1]FTA!$E$10/1000</f>
        <v>14.756129999999999</v>
      </c>
      <c r="D172" s="116">
        <v>5</v>
      </c>
      <c r="E172" s="124"/>
    </row>
    <row r="173" spans="1:6" s="2" customFormat="1" ht="46.5" customHeight="1" thickTop="1" thickBot="1" x14ac:dyDescent="0.25">
      <c r="A173" s="104" t="s">
        <v>80</v>
      </c>
      <c r="B173" s="115">
        <v>42643</v>
      </c>
      <c r="C173" s="116">
        <f>+[1]FTA!$E$16/1000</f>
        <v>316.56370000000004</v>
      </c>
      <c r="D173" s="116">
        <v>150</v>
      </c>
      <c r="E173" s="124"/>
    </row>
    <row r="174" spans="1:6" s="2" customFormat="1" ht="46.5" customHeight="1" thickTop="1" x14ac:dyDescent="0.2">
      <c r="A174" s="104" t="s">
        <v>83</v>
      </c>
      <c r="B174" s="115">
        <v>42643</v>
      </c>
      <c r="C174" s="116">
        <f>+([1]FTA!$E$19+[1]FTA!$E$27)/1000</f>
        <v>501.53077000000002</v>
      </c>
      <c r="D174" s="116">
        <v>202</v>
      </c>
      <c r="E174" s="125"/>
    </row>
    <row r="175" spans="1:6" s="28" customFormat="1" ht="6" customHeight="1" thickBot="1" x14ac:dyDescent="0.3">
      <c r="A175" s="102"/>
      <c r="B175" s="41"/>
      <c r="C175" s="41"/>
      <c r="D175" s="41"/>
      <c r="E175" s="96"/>
      <c r="F175" s="112"/>
    </row>
    <row r="176" spans="1:6" customFormat="1" ht="37.5" customHeight="1" thickTop="1" thickBot="1" x14ac:dyDescent="0.25">
      <c r="A176" s="103" t="s">
        <v>32</v>
      </c>
      <c r="B176" s="101"/>
      <c r="C176" s="51"/>
      <c r="D176" s="51"/>
    </row>
    <row r="177" spans="1:18" s="2" customFormat="1" ht="46.5" customHeight="1" thickTop="1" thickBot="1" x14ac:dyDescent="0.25">
      <c r="A177" s="104" t="s">
        <v>110</v>
      </c>
      <c r="B177" s="115">
        <v>42674</v>
      </c>
      <c r="C177" s="116">
        <f>+[1]RPBase!$H$22/1000</f>
        <v>21.728930000000002</v>
      </c>
      <c r="D177" s="116">
        <v>51</v>
      </c>
      <c r="E177" s="123"/>
    </row>
    <row r="178" spans="1:18" s="2" customFormat="1" ht="46.5" customHeight="1" thickTop="1" thickBot="1" x14ac:dyDescent="0.25">
      <c r="A178" s="104" t="s">
        <v>111</v>
      </c>
      <c r="B178" s="115">
        <v>42674</v>
      </c>
      <c r="C178" s="116">
        <f>+[1]Greening!$G$19/1000</f>
        <v>12.304709999999998</v>
      </c>
      <c r="D178" s="116">
        <v>48</v>
      </c>
      <c r="E178" s="123"/>
    </row>
    <row r="179" spans="1:18" s="2" customFormat="1" ht="46.5" customHeight="1" thickTop="1" thickBot="1" x14ac:dyDescent="0.25">
      <c r="A179" s="104" t="s">
        <v>112</v>
      </c>
      <c r="B179" s="115">
        <v>42674</v>
      </c>
      <c r="C179" s="116">
        <f>+[1]PJovensA!$G$22/1000</f>
        <v>0.56023999999999996</v>
      </c>
      <c r="D179" s="116">
        <v>4</v>
      </c>
      <c r="E179" s="124"/>
    </row>
    <row r="180" spans="1:18" s="2" customFormat="1" ht="46.5" customHeight="1" thickTop="1" thickBot="1" x14ac:dyDescent="0.25">
      <c r="A180" s="104" t="s">
        <v>113</v>
      </c>
      <c r="B180" s="115">
        <v>42674</v>
      </c>
      <c r="C180" s="116">
        <f>+[1]RPequenA!$G$18/1000</f>
        <v>4.9248199999999995</v>
      </c>
      <c r="D180" s="116">
        <v>50</v>
      </c>
      <c r="E180" s="125"/>
    </row>
    <row r="181" spans="1:18" s="2" customFormat="1" ht="46.5" customHeight="1" thickTop="1" thickBot="1" x14ac:dyDescent="0.25">
      <c r="A181" s="104" t="s">
        <v>56</v>
      </c>
      <c r="B181" s="115">
        <v>42674</v>
      </c>
      <c r="C181" s="116">
        <f>+'[1]Vaca Aleit'!$H$19/1000</f>
        <v>5.4300500000000005</v>
      </c>
      <c r="D181" s="116">
        <v>24</v>
      </c>
      <c r="E181" s="123"/>
    </row>
    <row r="182" spans="1:18" s="2" customFormat="1" ht="46.5" customHeight="1" thickTop="1" thickBot="1" x14ac:dyDescent="0.25">
      <c r="A182" s="104" t="s">
        <v>57</v>
      </c>
      <c r="B182" s="115">
        <v>42674</v>
      </c>
      <c r="C182" s="116">
        <f>+'[1]Vaca Leit'!$G$19/1000</f>
        <v>2.0500599999999998</v>
      </c>
      <c r="D182" s="116">
        <v>13</v>
      </c>
      <c r="E182" s="123"/>
    </row>
    <row r="183" spans="1:18" s="2" customFormat="1" ht="46.5" customHeight="1" thickTop="1" x14ac:dyDescent="0.2">
      <c r="A183" s="104" t="s">
        <v>63</v>
      </c>
      <c r="B183" s="115">
        <v>42674</v>
      </c>
      <c r="C183" s="116">
        <f>+[1]Ovinos!$H$17/1000</f>
        <v>43.95060999999999</v>
      </c>
      <c r="D183" s="116">
        <v>148</v>
      </c>
      <c r="E183" s="124"/>
    </row>
    <row r="184" spans="1:18" s="28" customFormat="1" ht="6" customHeight="1" thickBot="1" x14ac:dyDescent="0.3">
      <c r="A184" s="102"/>
      <c r="B184" s="41"/>
      <c r="C184" s="41"/>
      <c r="D184" s="41"/>
      <c r="E184" s="96"/>
      <c r="F184" s="112"/>
    </row>
    <row r="185" spans="1:18" s="28" customFormat="1" ht="35.25" customHeight="1" thickTop="1" x14ac:dyDescent="0.2">
      <c r="A185" s="59" t="s">
        <v>51</v>
      </c>
      <c r="B185" s="99"/>
      <c r="C185" s="106">
        <f>SUM(C42:C183)</f>
        <v>298726.78346000001</v>
      </c>
      <c r="D185" s="99"/>
      <c r="E185" s="96"/>
      <c r="F185" s="95"/>
      <c r="G185" s="13"/>
    </row>
    <row r="186" spans="1:18" s="28" customFormat="1" ht="6" customHeight="1" thickBot="1" x14ac:dyDescent="0.3">
      <c r="A186" s="102"/>
      <c r="B186" s="41"/>
      <c r="C186" s="41"/>
      <c r="D186" s="41"/>
      <c r="E186" s="96"/>
      <c r="F186" s="112"/>
    </row>
    <row r="187" spans="1:18" s="27" customFormat="1" ht="35.25" customHeight="1" thickTop="1" x14ac:dyDescent="0.2">
      <c r="A187" s="59" t="s">
        <v>25</v>
      </c>
      <c r="B187" s="99"/>
      <c r="C187" s="106">
        <f>+C185+C39</f>
        <v>862693.73195000016</v>
      </c>
      <c r="D187" s="61"/>
      <c r="E187" s="108"/>
      <c r="F187" s="109"/>
    </row>
    <row r="188" spans="1:18" s="28" customFormat="1" ht="6" customHeight="1" x14ac:dyDescent="0.25">
      <c r="A188" s="102"/>
      <c r="B188" s="41"/>
      <c r="C188" s="41"/>
      <c r="D188" s="41"/>
    </row>
    <row r="189" spans="1:18" s="29" customFormat="1" ht="21" customHeight="1" x14ac:dyDescent="0.25">
      <c r="A189" s="127"/>
      <c r="B189" s="97"/>
      <c r="C189" s="97"/>
      <c r="D189" s="97"/>
    </row>
    <row r="190" spans="1:18" s="23" customFormat="1" ht="21" customHeight="1" x14ac:dyDescent="0.2">
      <c r="B190" s="97"/>
      <c r="C190" s="97"/>
      <c r="D190" s="97"/>
    </row>
    <row r="191" spans="1:18" ht="18" x14ac:dyDescent="0.25">
      <c r="A191" s="29"/>
      <c r="B191" s="97"/>
      <c r="C191" s="121"/>
      <c r="D191" s="97"/>
    </row>
    <row r="192" spans="1:18" s="36" customFormat="1" ht="22.5" x14ac:dyDescent="0.3">
      <c r="A192" s="3"/>
      <c r="B192" s="97"/>
      <c r="C192" s="122"/>
      <c r="D192" s="97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36" customFormat="1" ht="22.5" x14ac:dyDescent="0.3">
      <c r="A193" s="126"/>
      <c r="B193" s="97"/>
      <c r="C193" s="111"/>
      <c r="D193" s="97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36" customFormat="1" ht="22.5" x14ac:dyDescent="0.3">
      <c r="A194" s="3"/>
      <c r="B194" s="97"/>
      <c r="C194" s="110"/>
      <c r="D194" s="97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36" customFormat="1" ht="22.5" x14ac:dyDescent="0.3">
      <c r="A195" s="3"/>
      <c r="B195" s="97"/>
      <c r="C195" s="111"/>
      <c r="D195" s="97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36" customFormat="1" ht="22.5" x14ac:dyDescent="0.3">
      <c r="A196" s="3"/>
      <c r="B196" s="97"/>
      <c r="C196" s="111"/>
      <c r="D196" s="97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36" customFormat="1" ht="22.5" x14ac:dyDescent="0.3">
      <c r="A197" s="3"/>
      <c r="B197" s="97"/>
      <c r="C197" s="111"/>
      <c r="D197" s="97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36" customFormat="1" ht="22.5" x14ac:dyDescent="0.3">
      <c r="A198" s="14"/>
      <c r="B198" s="97"/>
      <c r="C198" s="111"/>
      <c r="D198" s="97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16" customFormat="1" x14ac:dyDescent="0.2">
      <c r="A199" s="14"/>
      <c r="B199" s="94"/>
      <c r="C199" s="94"/>
      <c r="D199" s="94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16" customFormat="1" x14ac:dyDescent="0.2">
      <c r="A200" s="14"/>
      <c r="B200" s="94"/>
      <c r="C200" s="94"/>
      <c r="D200" s="94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16" customFormat="1" x14ac:dyDescent="0.2">
      <c r="A201" s="14"/>
      <c r="B201" s="94"/>
      <c r="C201" s="94"/>
      <c r="D201" s="94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16" customFormat="1" x14ac:dyDescent="0.2">
      <c r="A202" s="14"/>
      <c r="B202" s="94"/>
      <c r="C202" s="94"/>
      <c r="D202" s="94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16" customFormat="1" x14ac:dyDescent="0.2">
      <c r="A203" s="14"/>
      <c r="B203" s="94"/>
      <c r="C203" s="94"/>
      <c r="D203" s="94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16" customFormat="1" x14ac:dyDescent="0.2">
      <c r="A204" s="14"/>
      <c r="B204" s="94"/>
      <c r="C204" s="94"/>
      <c r="D204" s="94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16" customFormat="1" x14ac:dyDescent="0.2">
      <c r="A205" s="14"/>
      <c r="B205" s="94"/>
      <c r="C205" s="94"/>
      <c r="D205" s="94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4"/>
      <c r="C206" s="94"/>
      <c r="D206" s="94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4"/>
      <c r="C207" s="94"/>
      <c r="D207" s="94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4"/>
      <c r="C208" s="94"/>
      <c r="D208" s="94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4"/>
      <c r="C209" s="94"/>
      <c r="D209" s="94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4"/>
      <c r="C210" s="94"/>
      <c r="D210" s="94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4"/>
      <c r="C211" s="94"/>
      <c r="D211" s="94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4"/>
      <c r="C212" s="94"/>
      <c r="D212" s="94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4"/>
      <c r="C213" s="94"/>
      <c r="D213" s="94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4"/>
      <c r="C214" s="94"/>
      <c r="D214" s="94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4"/>
      <c r="C215" s="94"/>
      <c r="D215" s="94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4"/>
      <c r="C216" s="94"/>
      <c r="D216" s="94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4"/>
      <c r="C217" s="94"/>
      <c r="D217" s="94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4"/>
      <c r="C218" s="94"/>
      <c r="D218" s="94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4"/>
      <c r="C219" s="94"/>
      <c r="D219" s="94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4"/>
      <c r="C220" s="94"/>
      <c r="D220" s="94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4"/>
      <c r="C221" s="94"/>
      <c r="D221" s="94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4"/>
      <c r="C222" s="94"/>
      <c r="D222" s="94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4"/>
      <c r="C223" s="94"/>
      <c r="D223" s="94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4"/>
      <c r="C224" s="94"/>
      <c r="D224" s="94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4"/>
      <c r="C225" s="94"/>
      <c r="D225" s="94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4"/>
      <c r="C226" s="94"/>
      <c r="D226" s="94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4"/>
      <c r="C227" s="94"/>
      <c r="D227" s="94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4"/>
      <c r="C228" s="94"/>
      <c r="D228" s="94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4"/>
      <c r="C229" s="94"/>
      <c r="D229" s="94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4"/>
      <c r="C230" s="94"/>
      <c r="D230" s="94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4"/>
      <c r="C231" s="94"/>
      <c r="D231" s="94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4"/>
      <c r="C232" s="94"/>
      <c r="D232" s="94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4"/>
      <c r="C233" s="94"/>
      <c r="D233" s="94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4"/>
      <c r="C234" s="94"/>
      <c r="D234" s="94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4"/>
      <c r="C235" s="94"/>
      <c r="D235" s="94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4"/>
      <c r="C236" s="94"/>
      <c r="D236" s="94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4"/>
      <c r="C237" s="94"/>
      <c r="D237" s="94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4"/>
      <c r="C238" s="94"/>
      <c r="D238" s="94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4"/>
      <c r="C239" s="94"/>
      <c r="D239" s="94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4"/>
      <c r="C240" s="94"/>
      <c r="D240" s="94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4"/>
      <c r="C241" s="94"/>
      <c r="D241" s="94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4"/>
      <c r="C242" s="94"/>
      <c r="D242" s="94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4"/>
      <c r="C243" s="94"/>
      <c r="D243" s="94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4"/>
      <c r="C244" s="94"/>
      <c r="D244" s="94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4"/>
      <c r="C245" s="94"/>
      <c r="D245" s="94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4"/>
      <c r="C246" s="94"/>
      <c r="D246" s="94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4"/>
      <c r="C247" s="94"/>
      <c r="D247" s="94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4"/>
      <c r="C248" s="94"/>
      <c r="D248" s="94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4"/>
      <c r="C249" s="94"/>
      <c r="D249" s="94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4"/>
      <c r="C250" s="94"/>
      <c r="D250" s="94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4"/>
      <c r="C251" s="94"/>
      <c r="D251" s="94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4"/>
      <c r="C252" s="94"/>
      <c r="D252" s="94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4"/>
      <c r="C253" s="94"/>
      <c r="D253" s="94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4"/>
      <c r="C254" s="94"/>
      <c r="D254" s="94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4"/>
      <c r="C255" s="94"/>
      <c r="D255" s="94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4"/>
      <c r="C256" s="94"/>
      <c r="D256" s="94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4"/>
      <c r="C257" s="94"/>
      <c r="D257" s="94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4"/>
      <c r="C258" s="94"/>
      <c r="D258" s="94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4"/>
      <c r="C259" s="94"/>
      <c r="D259" s="94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4"/>
      <c r="C260" s="94"/>
      <c r="D260" s="94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4"/>
      <c r="C261" s="94"/>
      <c r="D261" s="94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4"/>
      <c r="C262" s="94"/>
      <c r="D262" s="94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4"/>
      <c r="C263" s="94"/>
      <c r="D263" s="94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4"/>
      <c r="C264" s="94"/>
      <c r="D264" s="94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4"/>
      <c r="C265" s="94"/>
      <c r="D265" s="94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4"/>
      <c r="C266" s="94"/>
      <c r="D266" s="94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4"/>
      <c r="C267" s="94"/>
      <c r="D267" s="94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4"/>
      <c r="C268" s="94"/>
      <c r="D268" s="94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4"/>
      <c r="C269" s="94"/>
      <c r="D269" s="94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4"/>
      <c r="C270" s="94"/>
      <c r="D270" s="94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4"/>
      <c r="C271" s="94"/>
      <c r="D271" s="94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4"/>
      <c r="C272" s="94"/>
      <c r="D272" s="94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4"/>
      <c r="C273" s="94"/>
      <c r="D273" s="94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4"/>
      <c r="C274" s="94"/>
      <c r="D274" s="94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4"/>
      <c r="C275" s="94"/>
      <c r="D275" s="94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4"/>
      <c r="C276" s="94"/>
      <c r="D276" s="94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4"/>
      <c r="C277" s="94"/>
      <c r="D277" s="94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4"/>
      <c r="C278" s="94"/>
      <c r="D278" s="94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4"/>
      <c r="C279" s="94"/>
      <c r="D279" s="94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4"/>
      <c r="C280" s="94"/>
      <c r="D280" s="94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4"/>
      <c r="C281" s="94"/>
      <c r="D281" s="94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4"/>
      <c r="C282" s="94"/>
      <c r="D282" s="94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4"/>
      <c r="C283" s="94"/>
      <c r="D283" s="94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4"/>
      <c r="C284" s="94"/>
      <c r="D284" s="94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4"/>
      <c r="C285" s="94"/>
      <c r="D285" s="94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4"/>
      <c r="C286" s="94"/>
      <c r="D286" s="94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4"/>
      <c r="C287" s="94"/>
      <c r="D287" s="94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4"/>
      <c r="C288" s="94"/>
      <c r="D288" s="94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4"/>
      <c r="C289" s="94"/>
      <c r="D289" s="94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4"/>
      <c r="C290" s="94"/>
      <c r="D290" s="94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4"/>
      <c r="C291" s="94"/>
      <c r="D291" s="94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4"/>
      <c r="C292" s="94"/>
      <c r="D292" s="94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4"/>
      <c r="C293" s="94"/>
      <c r="D293" s="94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4"/>
      <c r="C294" s="94"/>
      <c r="D294" s="94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4"/>
      <c r="C295" s="94"/>
      <c r="D295" s="94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4"/>
      <c r="C296" s="94"/>
      <c r="D296" s="94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4"/>
      <c r="C297" s="94"/>
      <c r="D297" s="94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4"/>
      <c r="C298" s="94"/>
      <c r="D298" s="94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4"/>
      <c r="C299" s="94"/>
      <c r="D299" s="94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4"/>
      <c r="C300" s="94"/>
      <c r="D300" s="94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4"/>
      <c r="C301" s="94"/>
      <c r="D301" s="94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4"/>
      <c r="C302" s="94"/>
      <c r="D302" s="94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4"/>
      <c r="C303" s="94"/>
      <c r="D303" s="94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4"/>
      <c r="C304" s="94"/>
      <c r="D304" s="94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4"/>
      <c r="C305" s="94"/>
      <c r="D305" s="94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4"/>
      <c r="C306" s="94"/>
      <c r="D306" s="94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4"/>
      <c r="C307" s="94"/>
      <c r="D307" s="94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4"/>
      <c r="C308" s="94"/>
      <c r="D308" s="94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4"/>
      <c r="C309" s="94"/>
      <c r="D309" s="94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4"/>
      <c r="C310" s="94"/>
      <c r="D310" s="94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4"/>
      <c r="C311" s="94"/>
      <c r="D311" s="94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4"/>
      <c r="C312" s="94"/>
      <c r="D312" s="94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4"/>
      <c r="C313" s="94"/>
      <c r="D313" s="94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4"/>
      <c r="C314" s="94"/>
      <c r="D314" s="94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4"/>
      <c r="C315" s="94"/>
      <c r="D315" s="94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4"/>
      <c r="C316" s="94"/>
      <c r="D316" s="94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4"/>
      <c r="C317" s="94"/>
      <c r="D317" s="94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4"/>
      <c r="C318" s="94"/>
      <c r="D318" s="94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4"/>
      <c r="C319" s="94"/>
      <c r="D319" s="94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4"/>
      <c r="C320" s="94"/>
      <c r="D320" s="94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4"/>
      <c r="C321" s="94"/>
      <c r="D321" s="94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4"/>
      <c r="C322" s="94"/>
      <c r="D322" s="94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4"/>
      <c r="C323" s="94"/>
      <c r="D323" s="94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4"/>
      <c r="C324" s="94"/>
      <c r="D324" s="94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4"/>
      <c r="C325" s="94"/>
      <c r="D325" s="94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4"/>
      <c r="C326" s="94"/>
      <c r="D326" s="94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4"/>
      <c r="C327" s="94"/>
      <c r="D327" s="94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4"/>
      <c r="C328" s="94"/>
      <c r="D328" s="94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4"/>
      <c r="C329" s="94"/>
      <c r="D329" s="94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4"/>
      <c r="C330" s="94"/>
      <c r="D330" s="94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4"/>
      <c r="C331" s="94"/>
      <c r="D331" s="94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4"/>
      <c r="C332" s="94"/>
      <c r="D332" s="94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4"/>
      <c r="C333" s="94"/>
      <c r="D333" s="94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4"/>
      <c r="C334" s="94"/>
      <c r="D334" s="94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4"/>
      <c r="C335" s="94"/>
      <c r="D335" s="94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4"/>
      <c r="C336" s="94"/>
      <c r="D336" s="94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4"/>
      <c r="C337" s="94"/>
      <c r="D337" s="94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4"/>
      <c r="C338" s="94"/>
      <c r="D338" s="94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4"/>
      <c r="C339" s="94"/>
      <c r="D339" s="94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4"/>
      <c r="C340" s="94"/>
      <c r="D340" s="94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4"/>
      <c r="C341" s="94"/>
      <c r="D341" s="94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4"/>
      <c r="C342" s="94"/>
      <c r="D342" s="94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4"/>
      <c r="C343" s="94"/>
      <c r="D343" s="94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4"/>
      <c r="C344" s="94"/>
      <c r="D344" s="94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4"/>
      <c r="C345" s="94"/>
      <c r="D345" s="94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4"/>
      <c r="C346" s="94"/>
      <c r="D346" s="94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4"/>
      <c r="C347" s="94"/>
      <c r="D347" s="94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4"/>
      <c r="C348" s="94"/>
      <c r="D348" s="94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4"/>
      <c r="C349" s="94"/>
      <c r="D349" s="94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4"/>
      <c r="C350" s="94"/>
      <c r="D350" s="94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4"/>
      <c r="C351" s="94"/>
      <c r="D351" s="94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4"/>
      <c r="C352" s="94"/>
      <c r="D352" s="94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4"/>
      <c r="C353" s="94"/>
      <c r="D353" s="94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4"/>
      <c r="C354" s="94"/>
      <c r="D354" s="94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4"/>
      <c r="C355" s="94"/>
      <c r="D355" s="94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4"/>
      <c r="C356" s="94"/>
      <c r="D356" s="94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4"/>
      <c r="C357" s="94"/>
      <c r="D357" s="94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4"/>
      <c r="C358" s="94"/>
      <c r="D358" s="94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4"/>
      <c r="C359" s="94"/>
      <c r="D359" s="94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4"/>
      <c r="C360" s="94"/>
      <c r="D360" s="94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4"/>
      <c r="C361" s="94"/>
      <c r="D361" s="94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4"/>
      <c r="C362" s="94"/>
      <c r="D362" s="94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4"/>
      <c r="C363" s="94"/>
      <c r="D363" s="94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4"/>
      <c r="C364" s="94"/>
      <c r="D364" s="94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4"/>
      <c r="C365" s="94"/>
      <c r="D365" s="94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4"/>
      <c r="C366" s="94"/>
      <c r="D366" s="94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4"/>
      <c r="C367" s="94"/>
      <c r="D367" s="94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4"/>
      <c r="C368" s="94"/>
      <c r="D368" s="94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4"/>
      <c r="C369" s="94"/>
      <c r="D369" s="94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4"/>
      <c r="C370" s="94"/>
      <c r="D370" s="94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4"/>
      <c r="C371" s="94"/>
      <c r="D371" s="94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4"/>
      <c r="C372" s="94"/>
      <c r="D372" s="94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4"/>
      <c r="C373" s="94"/>
      <c r="D373" s="94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4"/>
      <c r="C374" s="94"/>
      <c r="D374" s="94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4"/>
      <c r="C375" s="94"/>
      <c r="D375" s="94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4"/>
      <c r="C376" s="94"/>
      <c r="D376" s="94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4"/>
      <c r="C377" s="94"/>
      <c r="D377" s="94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4"/>
      <c r="C378" s="94"/>
      <c r="D378" s="94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4"/>
      <c r="C379" s="94"/>
      <c r="D379" s="94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4"/>
      <c r="C380" s="94"/>
      <c r="D380" s="94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4"/>
      <c r="C381" s="94"/>
      <c r="D381" s="94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4"/>
      <c r="C382" s="94"/>
      <c r="D382" s="94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4"/>
      <c r="C383" s="94"/>
      <c r="D383" s="94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4"/>
      <c r="C384" s="94"/>
      <c r="D384" s="94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4"/>
      <c r="C385" s="94"/>
      <c r="D385" s="94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4"/>
      <c r="C386" s="94"/>
      <c r="D386" s="94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4"/>
      <c r="C387" s="94"/>
      <c r="D387" s="94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4"/>
      <c r="C388" s="94"/>
      <c r="D388" s="94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4"/>
      <c r="C389" s="94"/>
      <c r="D389" s="94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4"/>
      <c r="C390" s="94"/>
      <c r="D390" s="94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4"/>
      <c r="C391" s="94"/>
      <c r="D391" s="94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4"/>
      <c r="C392" s="94"/>
      <c r="D392" s="94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4"/>
      <c r="C393" s="94"/>
      <c r="D393" s="94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4"/>
      <c r="C394" s="94"/>
      <c r="D394" s="94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4"/>
      <c r="C395" s="94"/>
      <c r="D395" s="94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4"/>
      <c r="C396" s="94"/>
      <c r="D396" s="94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4"/>
      <c r="C397" s="94"/>
      <c r="D397" s="94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4"/>
      <c r="C398" s="94"/>
      <c r="D398" s="94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4"/>
      <c r="C399" s="94"/>
      <c r="D399" s="94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4"/>
      <c r="C400" s="94"/>
      <c r="D400" s="94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4"/>
      <c r="C401" s="94"/>
      <c r="D401" s="94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4"/>
      <c r="C402" s="94"/>
      <c r="D402" s="94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4"/>
      <c r="C403" s="94"/>
      <c r="D403" s="94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4"/>
      <c r="C404" s="94"/>
      <c r="D404" s="94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4"/>
      <c r="C405" s="94"/>
      <c r="D405" s="94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4"/>
      <c r="C406" s="94"/>
      <c r="D406" s="94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4"/>
      <c r="C407" s="94"/>
      <c r="D407" s="94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4"/>
      <c r="C408" s="94"/>
      <c r="D408" s="94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4"/>
      <c r="C409" s="94"/>
      <c r="D409" s="94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4"/>
      <c r="C410" s="94"/>
      <c r="D410" s="94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4"/>
      <c r="C411" s="94"/>
      <c r="D411" s="94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4"/>
      <c r="C412" s="94"/>
      <c r="D412" s="94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4"/>
      <c r="C413" s="94"/>
      <c r="D413" s="94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4"/>
      <c r="C414" s="94"/>
      <c r="D414" s="94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4"/>
      <c r="C415" s="94"/>
      <c r="D415" s="94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4"/>
      <c r="C416" s="94"/>
      <c r="D416" s="94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4"/>
      <c r="C417" s="94"/>
      <c r="D417" s="94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4"/>
      <c r="C418" s="94"/>
      <c r="D418" s="94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4"/>
      <c r="C419" s="94"/>
      <c r="D419" s="94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4"/>
      <c r="C420" s="94"/>
      <c r="D420" s="94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4"/>
      <c r="C421" s="94"/>
      <c r="D421" s="94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4"/>
      <c r="C422" s="94"/>
      <c r="D422" s="94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4"/>
      <c r="C423" s="94"/>
      <c r="D423" s="94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4"/>
      <c r="C424" s="94"/>
      <c r="D424" s="94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4"/>
      <c r="C425" s="94"/>
      <c r="D425" s="94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4"/>
      <c r="C426" s="94"/>
      <c r="D426" s="94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4"/>
      <c r="C427" s="94"/>
      <c r="D427" s="94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4"/>
      <c r="C428" s="94"/>
      <c r="D428" s="94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4"/>
      <c r="C429" s="94"/>
      <c r="D429" s="94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4"/>
      <c r="C430" s="94"/>
      <c r="D430" s="94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4"/>
      <c r="C431" s="94"/>
      <c r="D431" s="94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4"/>
      <c r="C432" s="94"/>
      <c r="D432" s="94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4"/>
      <c r="C433" s="94"/>
      <c r="D433" s="94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4"/>
      <c r="C434" s="94"/>
      <c r="D434" s="94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4"/>
      <c r="C435" s="94"/>
      <c r="D435" s="94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4"/>
      <c r="C436" s="94"/>
      <c r="D436" s="94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4"/>
      <c r="C437" s="94"/>
      <c r="D437" s="94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4"/>
      <c r="C438" s="94"/>
      <c r="D438" s="94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4"/>
      <c r="C439" s="94"/>
      <c r="D439" s="94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4"/>
      <c r="C440" s="94"/>
      <c r="D440" s="94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4"/>
      <c r="C441" s="94"/>
      <c r="D441" s="94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4"/>
      <c r="C442" s="94"/>
      <c r="D442" s="94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4"/>
      <c r="C443" s="94"/>
      <c r="D443" s="94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4"/>
      <c r="C444" s="94"/>
      <c r="D444" s="94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4"/>
      <c r="C445" s="94"/>
      <c r="D445" s="94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4"/>
      <c r="C446" s="94"/>
      <c r="D446" s="94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4"/>
      <c r="C447" s="94"/>
      <c r="D447" s="94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4"/>
      <c r="C448" s="94"/>
      <c r="D448" s="94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4"/>
      <c r="C449" s="94"/>
      <c r="D449" s="94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4"/>
      <c r="C450" s="94"/>
      <c r="D450" s="94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4"/>
      <c r="C451" s="94"/>
      <c r="D451" s="94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4"/>
      <c r="C452" s="94"/>
      <c r="D452" s="94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4"/>
      <c r="C453" s="94"/>
      <c r="D453" s="94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4"/>
      <c r="C454" s="94"/>
      <c r="D454" s="94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4"/>
      <c r="C455" s="94"/>
      <c r="D455" s="94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4"/>
      <c r="C456" s="94"/>
      <c r="D456" s="94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4"/>
      <c r="C457" s="94"/>
      <c r="D457" s="94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4"/>
      <c r="C458" s="94"/>
      <c r="D458" s="94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4"/>
      <c r="C459" s="94"/>
      <c r="D459" s="94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4"/>
      <c r="C460" s="94"/>
      <c r="D460" s="94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4"/>
      <c r="C461" s="94"/>
      <c r="D461" s="94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4"/>
      <c r="C462" s="94"/>
      <c r="D462" s="94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4"/>
      <c r="C463" s="94"/>
      <c r="D463" s="94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4"/>
      <c r="C464" s="94"/>
      <c r="D464" s="94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4"/>
      <c r="C465" s="94"/>
      <c r="D465" s="94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4"/>
      <c r="C466" s="94"/>
      <c r="D466" s="94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4"/>
      <c r="C467" s="94"/>
      <c r="D467" s="94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4"/>
      <c r="C468" s="94"/>
      <c r="D468" s="94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4"/>
      <c r="C469" s="94"/>
      <c r="D469" s="94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4"/>
      <c r="C470" s="94"/>
      <c r="D470" s="94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4"/>
      <c r="C471" s="94"/>
      <c r="D471" s="94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4"/>
      <c r="C472" s="94"/>
      <c r="D472" s="94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4"/>
      <c r="C473" s="94"/>
      <c r="D473" s="94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4"/>
      <c r="C474" s="94"/>
      <c r="D474" s="94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4"/>
      <c r="C475" s="94"/>
      <c r="D475" s="94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4"/>
      <c r="C476" s="94"/>
      <c r="D476" s="94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4"/>
      <c r="C477" s="94"/>
      <c r="D477" s="94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4"/>
      <c r="C478" s="94"/>
      <c r="D478" s="94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4"/>
      <c r="C479" s="94"/>
      <c r="D479" s="94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4"/>
      <c r="C480" s="94"/>
      <c r="D480" s="94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4"/>
      <c r="C481" s="94"/>
      <c r="D481" s="94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4"/>
      <c r="C482" s="94"/>
      <c r="D482" s="94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4"/>
      <c r="C483" s="94"/>
      <c r="D483" s="94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4"/>
      <c r="C484" s="94"/>
      <c r="D484" s="94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4"/>
      <c r="C485" s="94"/>
      <c r="D485" s="94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4"/>
      <c r="C486" s="94"/>
      <c r="D486" s="94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4"/>
      <c r="C487" s="94"/>
      <c r="D487" s="94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4"/>
      <c r="C488" s="94"/>
      <c r="D488" s="94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4"/>
      <c r="C489" s="94"/>
      <c r="D489" s="94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4"/>
      <c r="C490" s="94"/>
      <c r="D490" s="94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4"/>
      <c r="C491" s="94"/>
      <c r="D491" s="94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4"/>
      <c r="C492" s="94"/>
      <c r="D492" s="94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4"/>
      <c r="C493" s="94"/>
      <c r="D493" s="94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4"/>
      <c r="C494" s="94"/>
      <c r="D494" s="94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4"/>
      <c r="C495" s="94"/>
      <c r="D495" s="94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4"/>
      <c r="C496" s="94"/>
      <c r="D496" s="94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4"/>
      <c r="C497" s="94"/>
      <c r="D497" s="94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4"/>
      <c r="C498" s="94"/>
      <c r="D498" s="94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4"/>
      <c r="C499" s="94"/>
      <c r="D499" s="94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4"/>
      <c r="C500" s="94"/>
      <c r="D500" s="94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4"/>
      <c r="C501" s="94"/>
      <c r="D501" s="94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4"/>
      <c r="C502" s="94"/>
      <c r="D502" s="94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4"/>
      <c r="C503" s="94"/>
      <c r="D503" s="94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4"/>
      <c r="C504" s="94"/>
      <c r="D504" s="94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4"/>
      <c r="C505" s="94"/>
      <c r="D505" s="94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4"/>
      <c r="C506" s="94"/>
      <c r="D506" s="94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4"/>
      <c r="C507" s="94"/>
      <c r="D507" s="94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4"/>
      <c r="C508" s="94"/>
      <c r="D508" s="94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4"/>
      <c r="C509" s="94"/>
      <c r="D509" s="94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4"/>
      <c r="C510" s="94"/>
      <c r="D510" s="94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4"/>
      <c r="C511" s="94"/>
      <c r="D511" s="94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4"/>
      <c r="C512" s="94"/>
      <c r="D512" s="94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4"/>
      <c r="C513" s="94"/>
      <c r="D513" s="94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4"/>
      <c r="C514" s="94"/>
      <c r="D514" s="94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4"/>
      <c r="C515" s="94"/>
      <c r="D515" s="94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4"/>
      <c r="C516" s="94"/>
      <c r="D516" s="94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4"/>
      <c r="C517" s="94"/>
      <c r="D517" s="94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4"/>
      <c r="C518" s="94"/>
      <c r="D518" s="94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4"/>
      <c r="C519" s="94"/>
      <c r="D519" s="94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4"/>
      <c r="C520" s="94"/>
      <c r="D520" s="94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4"/>
      <c r="C521" s="94"/>
      <c r="D521" s="94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4"/>
      <c r="C522" s="94"/>
      <c r="D522" s="94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4"/>
      <c r="C523" s="94"/>
      <c r="D523" s="94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4"/>
      <c r="C524" s="94"/>
      <c r="D524" s="94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4"/>
      <c r="C525" s="94"/>
      <c r="D525" s="94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4"/>
      <c r="C526" s="94"/>
      <c r="D526" s="94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4"/>
      <c r="C527" s="94"/>
      <c r="D527" s="94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4"/>
      <c r="C528" s="94"/>
      <c r="D528" s="94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4"/>
      <c r="C529" s="94"/>
      <c r="D529" s="94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4"/>
      <c r="C530" s="94"/>
      <c r="D530" s="94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4"/>
      <c r="C531" s="94"/>
      <c r="D531" s="94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4"/>
      <c r="C532" s="94"/>
      <c r="D532" s="94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4"/>
      <c r="C533" s="94"/>
      <c r="D533" s="94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4"/>
      <c r="C534" s="94"/>
      <c r="D534" s="94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4"/>
      <c r="C535" s="94"/>
      <c r="D535" s="94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4"/>
      <c r="C536" s="94"/>
      <c r="D536" s="94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4"/>
      <c r="C537" s="94"/>
      <c r="D537" s="94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4"/>
      <c r="C538" s="94"/>
      <c r="D538" s="94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4"/>
      <c r="C539" s="94"/>
      <c r="D539" s="94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4"/>
      <c r="C540" s="94"/>
      <c r="D540" s="94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4"/>
      <c r="C541" s="94"/>
      <c r="D541" s="94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4"/>
      <c r="C542" s="94"/>
      <c r="D542" s="94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4"/>
      <c r="C543" s="94"/>
      <c r="D543" s="94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4"/>
      <c r="C544" s="94"/>
      <c r="D544" s="94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4"/>
      <c r="C545" s="94"/>
      <c r="D545" s="94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4"/>
      <c r="C546" s="94"/>
      <c r="D546" s="94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4"/>
      <c r="C547" s="94"/>
      <c r="D547" s="94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4"/>
      <c r="C548" s="94"/>
      <c r="D548" s="94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4"/>
      <c r="C549" s="94"/>
      <c r="D549" s="94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4"/>
      <c r="C550" s="94"/>
      <c r="D550" s="94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4"/>
      <c r="C551" s="94"/>
      <c r="D551" s="94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4"/>
      <c r="C552" s="94"/>
      <c r="D552" s="94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4"/>
      <c r="C553" s="94"/>
      <c r="D553" s="94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4"/>
      <c r="C554" s="94"/>
      <c r="D554" s="94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4"/>
      <c r="C555" s="94"/>
      <c r="D555" s="94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4"/>
      <c r="C556" s="94"/>
      <c r="D556" s="94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4"/>
      <c r="C557" s="94"/>
      <c r="D557" s="94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4"/>
      <c r="C558" s="94"/>
      <c r="D558" s="94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4"/>
      <c r="C559" s="94"/>
      <c r="D559" s="94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4"/>
      <c r="C560" s="94"/>
      <c r="D560" s="94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4"/>
      <c r="C561" s="94"/>
      <c r="D561" s="94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4"/>
      <c r="C562" s="94"/>
      <c r="D562" s="94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4"/>
      <c r="C563" s="94"/>
      <c r="D563" s="94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4"/>
      <c r="C564" s="94"/>
      <c r="D564" s="94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4"/>
      <c r="C565" s="94"/>
      <c r="D565" s="94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4"/>
      <c r="C566" s="94"/>
      <c r="D566" s="94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4"/>
      <c r="C567" s="94"/>
      <c r="D567" s="94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4"/>
      <c r="C568" s="94"/>
      <c r="D568" s="94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4"/>
      <c r="C569" s="94"/>
      <c r="D569" s="94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4"/>
      <c r="C570" s="94"/>
      <c r="D570" s="94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4"/>
      <c r="C571" s="94"/>
      <c r="D571" s="94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4"/>
      <c r="C572" s="94"/>
      <c r="D572" s="94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4"/>
      <c r="C573" s="94"/>
      <c r="D573" s="94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4"/>
      <c r="C574" s="94"/>
      <c r="D574" s="94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4"/>
      <c r="C575" s="94"/>
      <c r="D575" s="94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4"/>
      <c r="C576" s="94"/>
      <c r="D576" s="94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4"/>
      <c r="C577" s="94"/>
      <c r="D577" s="94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4"/>
      <c r="C578" s="94"/>
      <c r="D578" s="94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4"/>
      <c r="C579" s="94"/>
      <c r="D579" s="94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4"/>
      <c r="C580" s="94"/>
      <c r="D580" s="94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4"/>
      <c r="C581" s="94"/>
      <c r="D581" s="94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4"/>
      <c r="C582" s="94"/>
      <c r="D582" s="94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4"/>
      <c r="C583" s="94"/>
      <c r="D583" s="94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4"/>
      <c r="C584" s="94"/>
      <c r="D584" s="94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4"/>
      <c r="C585" s="94"/>
      <c r="D585" s="94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4"/>
      <c r="C586" s="94"/>
      <c r="D586" s="94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4"/>
      <c r="C587" s="94"/>
      <c r="D587" s="94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4"/>
      <c r="C588" s="94"/>
      <c r="D588" s="94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4"/>
      <c r="C589" s="94"/>
      <c r="D589" s="94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4"/>
      <c r="C590" s="94"/>
      <c r="D590" s="94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4"/>
      <c r="C591" s="94"/>
      <c r="D591" s="94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4"/>
      <c r="C592" s="94"/>
      <c r="D592" s="94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4"/>
      <c r="C593" s="94"/>
      <c r="D593" s="94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4"/>
      <c r="C594" s="94"/>
      <c r="D594" s="94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4"/>
      <c r="C595" s="94"/>
      <c r="D595" s="94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4"/>
      <c r="C596" s="94"/>
      <c r="D596" s="94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4"/>
      <c r="C597" s="94"/>
      <c r="D597" s="94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4"/>
      <c r="C598" s="94"/>
      <c r="D598" s="94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4"/>
      <c r="C599" s="94"/>
      <c r="D599" s="94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4"/>
      <c r="C600" s="94"/>
      <c r="D600" s="94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4"/>
      <c r="C601" s="94"/>
      <c r="D601" s="94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4"/>
      <c r="C602" s="94"/>
      <c r="D602" s="94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4"/>
      <c r="C603" s="94"/>
      <c r="D603" s="94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4"/>
      <c r="C604" s="94"/>
      <c r="D604" s="94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4"/>
      <c r="C605" s="94"/>
      <c r="D605" s="94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4"/>
      <c r="C606" s="94"/>
      <c r="D606" s="94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4"/>
      <c r="C607" s="94"/>
      <c r="D607" s="94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4"/>
      <c r="C608" s="94"/>
      <c r="D608" s="94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4"/>
      <c r="C609" s="94"/>
      <c r="D609" s="94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4"/>
      <c r="C610" s="94"/>
      <c r="D610" s="94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4"/>
      <c r="C611" s="94"/>
      <c r="D611" s="94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4"/>
      <c r="C612" s="94"/>
      <c r="D612" s="94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4"/>
      <c r="C613" s="94"/>
      <c r="D613" s="94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4"/>
      <c r="C614" s="94"/>
      <c r="D614" s="94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4"/>
      <c r="C615" s="94"/>
      <c r="D615" s="94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4"/>
      <c r="C616" s="94"/>
      <c r="D616" s="94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4"/>
      <c r="C617" s="94"/>
      <c r="D617" s="94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4"/>
      <c r="C618" s="94"/>
      <c r="D618" s="94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4"/>
      <c r="C619" s="94"/>
      <c r="D619" s="94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4"/>
      <c r="C620" s="94"/>
      <c r="D620" s="94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4"/>
      <c r="C621" s="94"/>
      <c r="D621" s="94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4"/>
      <c r="C622" s="94"/>
      <c r="D622" s="94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4"/>
      <c r="C623" s="94"/>
      <c r="D623" s="94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4"/>
      <c r="C624" s="94"/>
      <c r="D624" s="94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4"/>
      <c r="C625" s="94"/>
      <c r="D625" s="94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4"/>
      <c r="C626" s="94"/>
      <c r="D626" s="94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4"/>
      <c r="C627" s="94"/>
      <c r="D627" s="94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4"/>
      <c r="C628" s="94"/>
      <c r="D628" s="94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4"/>
      <c r="C629" s="94"/>
      <c r="D629" s="94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4"/>
      <c r="C630" s="94"/>
      <c r="D630" s="94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4"/>
      <c r="B631" s="94"/>
      <c r="C631" s="94"/>
      <c r="D631" s="94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4"/>
      <c r="B632" s="94"/>
      <c r="C632" s="94"/>
      <c r="D632" s="94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4"/>
      <c r="B633" s="94"/>
      <c r="C633" s="94"/>
      <c r="D633" s="94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4"/>
      <c r="B634" s="94"/>
      <c r="C634" s="94"/>
      <c r="D634" s="94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4"/>
      <c r="B635" s="94"/>
      <c r="C635" s="94"/>
      <c r="D635" s="94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4"/>
      <c r="B636" s="94"/>
      <c r="C636" s="94"/>
      <c r="D636" s="94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4"/>
      <c r="B637" s="94"/>
      <c r="C637" s="94"/>
      <c r="D637" s="94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4"/>
      <c r="B638" s="94"/>
      <c r="C638" s="94"/>
      <c r="D638" s="94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4"/>
      <c r="B639" s="94"/>
      <c r="C639" s="94"/>
      <c r="D639" s="94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4"/>
      <c r="B640" s="94"/>
      <c r="C640" s="94"/>
      <c r="D640" s="94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4"/>
      <c r="B641" s="94"/>
      <c r="C641" s="94"/>
      <c r="D641" s="94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4"/>
      <c r="B642" s="94"/>
      <c r="C642" s="94"/>
      <c r="D642" s="94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4"/>
      <c r="B643" s="94"/>
      <c r="C643" s="94"/>
      <c r="D643" s="94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4"/>
      <c r="B644" s="94"/>
      <c r="C644" s="94"/>
      <c r="D644" s="94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4"/>
      <c r="B645" s="94"/>
      <c r="C645" s="94"/>
      <c r="D645" s="94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4"/>
      <c r="B646" s="94"/>
      <c r="C646" s="94"/>
      <c r="D646" s="94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4"/>
      <c r="B647" s="94"/>
      <c r="C647" s="94"/>
      <c r="D647" s="94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4"/>
      <c r="B648" s="94"/>
      <c r="C648" s="94"/>
      <c r="D648" s="94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4"/>
      <c r="B649" s="94"/>
      <c r="C649" s="94"/>
      <c r="D649" s="94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4"/>
      <c r="B650" s="94"/>
      <c r="C650" s="94"/>
      <c r="D650" s="94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4"/>
      <c r="B651" s="94"/>
      <c r="C651" s="94"/>
      <c r="D651" s="94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4"/>
      <c r="B652" s="94"/>
      <c r="C652" s="94"/>
      <c r="D652" s="94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4"/>
      <c r="B653" s="94"/>
      <c r="C653" s="94"/>
      <c r="D653" s="94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4"/>
      <c r="B654" s="94"/>
      <c r="C654" s="94"/>
      <c r="D654" s="94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4"/>
      <c r="B655" s="94"/>
      <c r="C655" s="94"/>
      <c r="D655" s="94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4"/>
      <c r="B656" s="94"/>
      <c r="C656" s="94"/>
      <c r="D656" s="94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4"/>
      <c r="B657" s="94"/>
      <c r="C657" s="94"/>
      <c r="D657" s="94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4"/>
      <c r="B658" s="94"/>
      <c r="C658" s="94"/>
      <c r="D658" s="94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4"/>
      <c r="B659" s="94"/>
      <c r="C659" s="94"/>
      <c r="D659" s="94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4"/>
      <c r="B660" s="94"/>
      <c r="C660" s="94"/>
      <c r="D660" s="94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4"/>
      <c r="B661" s="94"/>
      <c r="C661" s="94"/>
      <c r="D661" s="94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4"/>
      <c r="B662" s="94"/>
      <c r="C662" s="94"/>
      <c r="D662" s="94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4"/>
      <c r="B663" s="94"/>
      <c r="C663" s="94"/>
      <c r="D663" s="94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4"/>
      <c r="B664" s="94"/>
      <c r="C664" s="94"/>
      <c r="D664" s="94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4"/>
      <c r="B665" s="94"/>
      <c r="C665" s="94"/>
      <c r="D665" s="94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4"/>
      <c r="B666" s="94"/>
      <c r="C666" s="94"/>
      <c r="D666" s="94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4"/>
      <c r="B667" s="94"/>
      <c r="C667" s="94"/>
      <c r="D667" s="94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4"/>
      <c r="B668" s="94"/>
      <c r="C668" s="94"/>
      <c r="D668" s="94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4"/>
      <c r="B669" s="94"/>
      <c r="C669" s="94"/>
      <c r="D669" s="94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4"/>
      <c r="B670" s="94"/>
      <c r="C670" s="94"/>
      <c r="D670" s="94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4"/>
      <c r="B671" s="94"/>
      <c r="C671" s="94"/>
      <c r="D671" s="94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4"/>
      <c r="B672" s="94"/>
      <c r="C672" s="94"/>
      <c r="D672" s="94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4"/>
      <c r="B673" s="94"/>
      <c r="C673" s="94"/>
      <c r="D673" s="94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4"/>
      <c r="B674" s="94"/>
      <c r="C674" s="94"/>
      <c r="D674" s="94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4"/>
      <c r="B675" s="94"/>
      <c r="C675" s="94"/>
      <c r="D675" s="94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4"/>
      <c r="B676" s="94"/>
      <c r="C676" s="94"/>
      <c r="D676" s="94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4"/>
      <c r="B677" s="94"/>
      <c r="C677" s="94"/>
      <c r="D677" s="94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4"/>
      <c r="B678" s="94"/>
      <c r="C678" s="94"/>
      <c r="D678" s="94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s="22" customFormat="1" x14ac:dyDescent="0.2">
      <c r="A679" s="14"/>
      <c r="B679" s="94"/>
      <c r="C679" s="94"/>
      <c r="D679" s="94"/>
      <c r="E679" s="1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s="22" customFormat="1" x14ac:dyDescent="0.2">
      <c r="A680" s="14"/>
      <c r="B680" s="94"/>
      <c r="C680" s="94"/>
      <c r="D680" s="94"/>
      <c r="E680" s="1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s="22" customFormat="1" x14ac:dyDescent="0.2">
      <c r="A681" s="14"/>
      <c r="B681" s="94"/>
      <c r="C681" s="94"/>
      <c r="D681" s="94"/>
      <c r="E681" s="1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s="22" customFormat="1" x14ac:dyDescent="0.2">
      <c r="A682" s="14"/>
      <c r="B682" s="94"/>
      <c r="C682" s="94"/>
      <c r="D682" s="94"/>
      <c r="E682" s="1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s="22" customFormat="1" x14ac:dyDescent="0.2">
      <c r="A683" s="14"/>
      <c r="B683" s="94"/>
      <c r="C683" s="94"/>
      <c r="D683" s="94"/>
      <c r="E683" s="1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s="22" customFormat="1" x14ac:dyDescent="0.2">
      <c r="A684" s="14"/>
      <c r="B684" s="94"/>
      <c r="C684" s="94"/>
      <c r="D684" s="94"/>
      <c r="E684" s="1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s="22" customFormat="1" x14ac:dyDescent="0.2">
      <c r="A685" s="14"/>
      <c r="B685" s="94"/>
      <c r="C685" s="94"/>
      <c r="D685" s="94"/>
      <c r="E685" s="1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s="22" customFormat="1" x14ac:dyDescent="0.2">
      <c r="A686" s="14"/>
      <c r="B686" s="94"/>
      <c r="C686" s="94"/>
      <c r="D686" s="94"/>
      <c r="E686" s="1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s="22" customFormat="1" x14ac:dyDescent="0.2">
      <c r="A687" s="14"/>
      <c r="B687" s="94"/>
      <c r="C687" s="94"/>
      <c r="D687" s="94"/>
      <c r="E687" s="1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s="22" customFormat="1" x14ac:dyDescent="0.2">
      <c r="A688" s="14"/>
      <c r="B688" s="94"/>
      <c r="C688" s="94"/>
      <c r="D688" s="94"/>
      <c r="E688" s="1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s="22" customFormat="1" x14ac:dyDescent="0.2">
      <c r="A689" s="14"/>
      <c r="B689" s="94"/>
      <c r="C689" s="94"/>
      <c r="D689" s="94"/>
      <c r="E689" s="1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s="22" customFormat="1" x14ac:dyDescent="0.2">
      <c r="A690" s="14"/>
      <c r="B690" s="94"/>
      <c r="C690" s="94"/>
      <c r="D690" s="94"/>
      <c r="E690" s="1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s="22" customFormat="1" x14ac:dyDescent="0.2">
      <c r="A691" s="14"/>
      <c r="B691" s="94"/>
      <c r="C691" s="94"/>
      <c r="D691" s="94"/>
      <c r="E691" s="1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s="22" customFormat="1" x14ac:dyDescent="0.2">
      <c r="A692" s="14"/>
      <c r="B692" s="94"/>
      <c r="C692" s="94"/>
      <c r="D692" s="94"/>
      <c r="E692" s="1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s="22" customFormat="1" x14ac:dyDescent="0.2">
      <c r="A693" s="14"/>
      <c r="B693" s="94"/>
      <c r="C693" s="94"/>
      <c r="D693" s="94"/>
      <c r="E693" s="1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s="22" customFormat="1" x14ac:dyDescent="0.2">
      <c r="A694" s="14"/>
      <c r="B694" s="94"/>
      <c r="C694" s="94"/>
      <c r="D694" s="94"/>
      <c r="E694" s="1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s="22" customFormat="1" x14ac:dyDescent="0.2">
      <c r="A695" s="14"/>
      <c r="B695" s="94"/>
      <c r="C695" s="94"/>
      <c r="D695" s="94"/>
      <c r="E695" s="1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s="22" customFormat="1" x14ac:dyDescent="0.2">
      <c r="A696" s="14"/>
      <c r="B696" s="94"/>
      <c r="C696" s="94"/>
      <c r="D696" s="94"/>
      <c r="E696" s="1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s="22" customFormat="1" x14ac:dyDescent="0.2">
      <c r="A697" s="14"/>
      <c r="B697" s="94"/>
      <c r="C697" s="94"/>
      <c r="D697" s="94"/>
      <c r="E697" s="1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s="22" customFormat="1" x14ac:dyDescent="0.2">
      <c r="A698" s="14"/>
      <c r="B698" s="94"/>
      <c r="C698" s="94"/>
      <c r="D698" s="94"/>
      <c r="E698" s="1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s="22" customFormat="1" x14ac:dyDescent="0.2">
      <c r="A699" s="14"/>
      <c r="B699" s="94"/>
      <c r="C699" s="94"/>
      <c r="D699" s="94"/>
      <c r="E699" s="1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s="22" customFormat="1" x14ac:dyDescent="0.2">
      <c r="A700" s="14"/>
      <c r="B700" s="94"/>
      <c r="C700" s="94"/>
      <c r="D700" s="94"/>
      <c r="E700" s="1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s="22" customFormat="1" x14ac:dyDescent="0.2">
      <c r="A701" s="14"/>
      <c r="B701" s="94"/>
      <c r="C701" s="94"/>
      <c r="D701" s="94"/>
      <c r="E701" s="1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s="22" customFormat="1" x14ac:dyDescent="0.2">
      <c r="A702" s="14"/>
      <c r="B702" s="94"/>
      <c r="C702" s="94"/>
      <c r="D702" s="94"/>
      <c r="E702" s="1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s="22" customFormat="1" x14ac:dyDescent="0.2">
      <c r="A703" s="14"/>
      <c r="B703" s="94"/>
      <c r="C703" s="94"/>
      <c r="D703" s="94"/>
      <c r="E703" s="1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s="22" customFormat="1" x14ac:dyDescent="0.2">
      <c r="A704" s="14"/>
      <c r="B704" s="94"/>
      <c r="C704" s="94"/>
      <c r="D704" s="94"/>
      <c r="E704" s="1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s="22" customFormat="1" x14ac:dyDescent="0.2">
      <c r="A705" s="14"/>
      <c r="B705" s="94"/>
      <c r="C705" s="94"/>
      <c r="D705" s="94"/>
      <c r="E705" s="1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s="22" customFormat="1" x14ac:dyDescent="0.2">
      <c r="A706" s="14"/>
      <c r="B706" s="94"/>
      <c r="C706" s="94"/>
      <c r="D706" s="94"/>
      <c r="E706" s="1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s="22" customFormat="1" x14ac:dyDescent="0.2">
      <c r="A707" s="14"/>
      <c r="B707" s="94"/>
      <c r="C707" s="94"/>
      <c r="D707" s="94"/>
      <c r="E707" s="1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s="22" customFormat="1" x14ac:dyDescent="0.2">
      <c r="A708" s="14"/>
      <c r="B708" s="94"/>
      <c r="C708" s="94"/>
      <c r="D708" s="94"/>
      <c r="E708" s="1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s="22" customFormat="1" x14ac:dyDescent="0.2">
      <c r="A709" s="14"/>
      <c r="B709" s="94"/>
      <c r="C709" s="94"/>
      <c r="D709" s="94"/>
      <c r="E709" s="1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s="22" customFormat="1" x14ac:dyDescent="0.2">
      <c r="A710" s="14"/>
      <c r="B710" s="94"/>
      <c r="C710" s="94"/>
      <c r="D710" s="94"/>
      <c r="E710" s="1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s="22" customFormat="1" x14ac:dyDescent="0.2">
      <c r="A711" s="14"/>
      <c r="B711" s="94"/>
      <c r="C711" s="94"/>
      <c r="D711" s="94"/>
      <c r="E711" s="1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s="22" customFormat="1" x14ac:dyDescent="0.2">
      <c r="A712" s="14"/>
      <c r="B712" s="94"/>
      <c r="C712" s="94"/>
      <c r="D712" s="94"/>
      <c r="E712" s="1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s="22" customFormat="1" x14ac:dyDescent="0.2">
      <c r="A713" s="14"/>
      <c r="B713" s="94"/>
      <c r="C713" s="94"/>
      <c r="D713" s="94"/>
      <c r="E713" s="1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s="22" customFormat="1" x14ac:dyDescent="0.2">
      <c r="A714" s="14"/>
      <c r="B714" s="94"/>
      <c r="C714" s="94"/>
      <c r="D714" s="94"/>
      <c r="E714" s="1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s="22" customFormat="1" x14ac:dyDescent="0.2">
      <c r="A715" s="14"/>
      <c r="B715" s="94"/>
      <c r="C715" s="94"/>
      <c r="D715" s="94"/>
      <c r="E715" s="1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s="22" customFormat="1" x14ac:dyDescent="0.2">
      <c r="A716" s="14"/>
      <c r="B716" s="94"/>
      <c r="C716" s="94"/>
      <c r="D716" s="94"/>
      <c r="E716" s="1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s="22" customFormat="1" x14ac:dyDescent="0.2">
      <c r="A717" s="14"/>
      <c r="B717" s="94"/>
      <c r="C717" s="94"/>
      <c r="D717" s="94"/>
      <c r="E717" s="1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s="22" customFormat="1" x14ac:dyDescent="0.2">
      <c r="A718" s="14"/>
      <c r="B718" s="94"/>
      <c r="C718" s="94"/>
      <c r="D718" s="94"/>
      <c r="E718" s="1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s="22" customFormat="1" x14ac:dyDescent="0.2">
      <c r="A719" s="14"/>
      <c r="B719" s="94"/>
      <c r="C719" s="94"/>
      <c r="D719" s="94"/>
      <c r="E719" s="1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s="22" customFormat="1" x14ac:dyDescent="0.2">
      <c r="A720" s="14"/>
      <c r="B720" s="94"/>
      <c r="C720" s="94"/>
      <c r="D720" s="94"/>
      <c r="E720" s="1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s="22" customFormat="1" x14ac:dyDescent="0.2">
      <c r="A721" s="14"/>
      <c r="B721" s="94"/>
      <c r="C721" s="94"/>
      <c r="D721" s="94"/>
      <c r="E721" s="1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s="22" customFormat="1" x14ac:dyDescent="0.2">
      <c r="A722" s="14"/>
      <c r="B722" s="94"/>
      <c r="C722" s="94"/>
      <c r="D722" s="94"/>
      <c r="E722" s="1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s="22" customFormat="1" x14ac:dyDescent="0.2">
      <c r="A723" s="14"/>
      <c r="B723" s="94"/>
      <c r="C723" s="94"/>
      <c r="D723" s="94"/>
      <c r="E723" s="1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s="22" customFormat="1" x14ac:dyDescent="0.2">
      <c r="A724" s="14"/>
      <c r="B724" s="94"/>
      <c r="C724" s="94"/>
      <c r="D724" s="94"/>
      <c r="E724" s="1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s="22" customFormat="1" x14ac:dyDescent="0.2">
      <c r="A725" s="14"/>
      <c r="B725" s="94"/>
      <c r="C725" s="94"/>
      <c r="D725" s="94"/>
      <c r="E725" s="1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s="22" customFormat="1" x14ac:dyDescent="0.2">
      <c r="A726" s="14"/>
      <c r="B726" s="94"/>
      <c r="C726" s="94"/>
      <c r="D726" s="94"/>
      <c r="E726" s="1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s="22" customFormat="1" x14ac:dyDescent="0.2">
      <c r="A727" s="14"/>
      <c r="B727" s="94"/>
      <c r="C727" s="94"/>
      <c r="D727" s="94"/>
      <c r="E727" s="1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s="22" customFormat="1" x14ac:dyDescent="0.2">
      <c r="A728" s="14"/>
      <c r="B728" s="94"/>
      <c r="C728" s="94"/>
      <c r="D728" s="94"/>
      <c r="E728" s="1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s="22" customFormat="1" x14ac:dyDescent="0.2">
      <c r="A729" s="14"/>
      <c r="B729" s="94"/>
      <c r="C729" s="94"/>
      <c r="D729" s="94"/>
      <c r="E729" s="1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s="22" customFormat="1" x14ac:dyDescent="0.2">
      <c r="A730" s="14"/>
      <c r="B730" s="94"/>
      <c r="C730" s="94"/>
      <c r="D730" s="94"/>
      <c r="E730" s="1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s="22" customFormat="1" x14ac:dyDescent="0.2">
      <c r="A731" s="14"/>
      <c r="B731" s="94"/>
      <c r="C731" s="94"/>
      <c r="D731" s="94"/>
      <c r="E731" s="1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s="22" customFormat="1" x14ac:dyDescent="0.2">
      <c r="A732" s="14"/>
      <c r="B732" s="94"/>
      <c r="C732" s="94"/>
      <c r="D732" s="94"/>
      <c r="E732" s="1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s="22" customFormat="1" x14ac:dyDescent="0.2">
      <c r="A733" s="14"/>
      <c r="B733" s="94"/>
      <c r="C733" s="94"/>
      <c r="D733" s="94"/>
      <c r="E733" s="1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s="22" customFormat="1" x14ac:dyDescent="0.2">
      <c r="A734" s="14"/>
      <c r="B734" s="94"/>
      <c r="C734" s="94"/>
      <c r="D734" s="94"/>
      <c r="E734" s="1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s="22" customFormat="1" x14ac:dyDescent="0.2">
      <c r="A735" s="14"/>
      <c r="B735" s="94"/>
      <c r="C735" s="94"/>
      <c r="D735" s="94"/>
      <c r="E735" s="1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s="22" customFormat="1" x14ac:dyDescent="0.2">
      <c r="A736" s="14"/>
      <c r="B736" s="94"/>
      <c r="C736" s="94"/>
      <c r="D736" s="94"/>
      <c r="E736" s="1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s="22" customFormat="1" x14ac:dyDescent="0.2">
      <c r="A737" s="14"/>
      <c r="B737" s="94"/>
      <c r="C737" s="94"/>
      <c r="D737" s="94"/>
      <c r="E737" s="1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s="22" customFormat="1" x14ac:dyDescent="0.2">
      <c r="A738" s="14"/>
      <c r="B738" s="94"/>
      <c r="C738" s="94"/>
      <c r="D738" s="94"/>
      <c r="E738" s="17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s="22" customFormat="1" x14ac:dyDescent="0.2">
      <c r="A739" s="14"/>
      <c r="B739" s="94"/>
      <c r="C739" s="94"/>
      <c r="D739" s="94"/>
      <c r="E739" s="17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s="22" customFormat="1" x14ac:dyDescent="0.2">
      <c r="A740" s="14"/>
      <c r="B740" s="94"/>
      <c r="C740" s="94"/>
      <c r="D740" s="94"/>
      <c r="E740" s="1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s="22" customFormat="1" x14ac:dyDescent="0.2">
      <c r="A741" s="14"/>
      <c r="B741" s="94"/>
      <c r="C741" s="94"/>
      <c r="D741" s="94"/>
      <c r="E741" s="1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s="22" customFormat="1" x14ac:dyDescent="0.2">
      <c r="A742" s="14"/>
      <c r="B742" s="94"/>
      <c r="C742" s="94"/>
      <c r="D742" s="94"/>
      <c r="E742" s="1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s="22" customFormat="1" x14ac:dyDescent="0.2">
      <c r="A743" s="14"/>
      <c r="B743" s="94"/>
      <c r="C743" s="94"/>
      <c r="D743" s="94"/>
      <c r="E743" s="1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s="22" customFormat="1" x14ac:dyDescent="0.2">
      <c r="A744" s="14"/>
      <c r="B744" s="94"/>
      <c r="C744" s="94"/>
      <c r="D744" s="94"/>
      <c r="E744" s="1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s="22" customFormat="1" x14ac:dyDescent="0.2">
      <c r="A745" s="14"/>
      <c r="B745" s="94"/>
      <c r="C745" s="94"/>
      <c r="D745" s="94"/>
      <c r="E745" s="1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s="22" customFormat="1" x14ac:dyDescent="0.2">
      <c r="A746" s="14"/>
      <c r="B746" s="94"/>
      <c r="C746" s="94"/>
      <c r="D746" s="94"/>
      <c r="E746" s="1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s="22" customFormat="1" x14ac:dyDescent="0.2">
      <c r="A747" s="14"/>
      <c r="B747" s="94"/>
      <c r="C747" s="94"/>
      <c r="D747" s="94"/>
      <c r="E747" s="1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s="22" customFormat="1" x14ac:dyDescent="0.2">
      <c r="A748" s="14"/>
      <c r="B748" s="94"/>
      <c r="C748" s="94"/>
      <c r="D748" s="94"/>
      <c r="E748" s="1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s="22" customFormat="1" x14ac:dyDescent="0.2">
      <c r="A749" s="14"/>
      <c r="B749" s="94"/>
      <c r="C749" s="94"/>
      <c r="D749" s="94"/>
      <c r="E749" s="1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s="22" customFormat="1" x14ac:dyDescent="0.2">
      <c r="A750" s="14"/>
      <c r="B750" s="94"/>
      <c r="C750" s="94"/>
      <c r="D750" s="94"/>
      <c r="E750" s="1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s="22" customFormat="1" x14ac:dyDescent="0.2">
      <c r="A751" s="14"/>
      <c r="B751" s="94"/>
      <c r="C751" s="94"/>
      <c r="D751" s="94"/>
      <c r="E751" s="1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s="22" customFormat="1" x14ac:dyDescent="0.2">
      <c r="A752" s="17"/>
      <c r="B752" s="94"/>
      <c r="C752" s="94"/>
      <c r="D752" s="94"/>
      <c r="E752" s="1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s="22" customFormat="1" x14ac:dyDescent="0.2">
      <c r="A753" s="17"/>
      <c r="B753" s="94"/>
      <c r="C753" s="94"/>
      <c r="D753" s="94"/>
      <c r="E753" s="1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s="22" customFormat="1" x14ac:dyDescent="0.2">
      <c r="A754" s="17"/>
      <c r="B754" s="94"/>
      <c r="C754" s="94"/>
      <c r="D754" s="94"/>
      <c r="E754" s="1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s="22" customFormat="1" x14ac:dyDescent="0.2">
      <c r="A755" s="17"/>
      <c r="B755" s="94"/>
      <c r="C755" s="94"/>
      <c r="D755" s="94"/>
      <c r="E755" s="1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s="22" customFormat="1" x14ac:dyDescent="0.2">
      <c r="A756" s="17"/>
      <c r="B756" s="94"/>
      <c r="C756" s="94"/>
      <c r="D756" s="94"/>
      <c r="E756" s="1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s="22" customFormat="1" x14ac:dyDescent="0.2">
      <c r="A757" s="17"/>
      <c r="B757" s="94"/>
      <c r="C757" s="94"/>
      <c r="D757" s="94"/>
      <c r="E757" s="17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s="22" customFormat="1" x14ac:dyDescent="0.2">
      <c r="A758" s="17"/>
      <c r="B758" s="94"/>
      <c r="C758" s="94"/>
      <c r="D758" s="94"/>
      <c r="E758" s="1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s="22" customFormat="1" x14ac:dyDescent="0.2">
      <c r="A759" s="17"/>
      <c r="B759" s="94"/>
      <c r="C759" s="94"/>
      <c r="D759" s="94"/>
      <c r="E759" s="1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s="22" customFormat="1" x14ac:dyDescent="0.2">
      <c r="A760" s="17"/>
      <c r="B760" s="94"/>
      <c r="C760" s="94"/>
      <c r="D760" s="94"/>
      <c r="E760" s="1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s="22" customFormat="1" x14ac:dyDescent="0.2">
      <c r="A761" s="17"/>
      <c r="B761" s="94"/>
      <c r="C761" s="94"/>
      <c r="D761" s="94"/>
      <c r="E761" s="1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s="22" customFormat="1" x14ac:dyDescent="0.2">
      <c r="A762" s="17"/>
      <c r="B762" s="94"/>
      <c r="C762" s="94"/>
      <c r="D762" s="94"/>
      <c r="E762" s="1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s="22" customFormat="1" x14ac:dyDescent="0.2">
      <c r="A763" s="17"/>
      <c r="B763" s="94"/>
      <c r="C763" s="94"/>
      <c r="D763" s="94"/>
      <c r="E763" s="17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s="22" customFormat="1" x14ac:dyDescent="0.2">
      <c r="A764" s="17"/>
      <c r="B764" s="94"/>
      <c r="C764" s="94"/>
      <c r="D764" s="94"/>
      <c r="E764" s="17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s="22" customFormat="1" x14ac:dyDescent="0.2">
      <c r="A765" s="17"/>
      <c r="B765" s="94"/>
      <c r="C765" s="94"/>
      <c r="D765" s="94"/>
      <c r="E765" s="17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s="22" customFormat="1" x14ac:dyDescent="0.2">
      <c r="A766" s="17"/>
      <c r="B766" s="94"/>
      <c r="C766" s="94"/>
      <c r="D766" s="94"/>
      <c r="E766" s="17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s="22" customFormat="1" x14ac:dyDescent="0.2">
      <c r="A767" s="17"/>
      <c r="B767" s="94"/>
      <c r="C767" s="94"/>
      <c r="D767" s="94"/>
      <c r="E767" s="17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s="22" customFormat="1" x14ac:dyDescent="0.2">
      <c r="A768" s="17"/>
      <c r="B768" s="94"/>
      <c r="C768" s="94"/>
      <c r="D768" s="94"/>
      <c r="E768" s="17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s="22" customFormat="1" x14ac:dyDescent="0.2">
      <c r="A769" s="17"/>
      <c r="B769" s="94"/>
      <c r="C769" s="94"/>
      <c r="D769" s="94"/>
      <c r="E769" s="17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s="22" customFormat="1" x14ac:dyDescent="0.2">
      <c r="A770" s="17"/>
      <c r="B770" s="94"/>
      <c r="C770" s="94"/>
      <c r="D770" s="94"/>
      <c r="E770" s="17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s="22" customFormat="1" x14ac:dyDescent="0.2">
      <c r="A771" s="17"/>
      <c r="B771" s="94"/>
      <c r="C771" s="94"/>
      <c r="D771" s="94"/>
      <c r="E771" s="1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s="22" customFormat="1" x14ac:dyDescent="0.2">
      <c r="A772" s="17"/>
      <c r="B772" s="94"/>
      <c r="C772" s="94"/>
      <c r="D772" s="94"/>
      <c r="E772" s="1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s="22" customFormat="1" x14ac:dyDescent="0.2">
      <c r="A773" s="17"/>
      <c r="B773" s="94"/>
      <c r="C773" s="94"/>
      <c r="D773" s="94"/>
      <c r="E773" s="1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s="22" customFormat="1" x14ac:dyDescent="0.2">
      <c r="A774" s="17"/>
      <c r="B774" s="94"/>
      <c r="C774" s="94"/>
      <c r="D774" s="94"/>
      <c r="E774" s="17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s="22" customFormat="1" x14ac:dyDescent="0.2">
      <c r="A775" s="17"/>
      <c r="B775" s="94"/>
      <c r="C775" s="94"/>
      <c r="D775" s="94"/>
      <c r="E775" s="17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s="22" customFormat="1" x14ac:dyDescent="0.2">
      <c r="A776" s="17"/>
      <c r="B776" s="94"/>
      <c r="C776" s="94"/>
      <c r="D776" s="94"/>
      <c r="E776" s="17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s="22" customFormat="1" x14ac:dyDescent="0.2">
      <c r="A777" s="17"/>
      <c r="B777" s="94"/>
      <c r="C777" s="94"/>
      <c r="D777" s="94"/>
      <c r="E777" s="17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s="22" customFormat="1" x14ac:dyDescent="0.2">
      <c r="A778" s="17"/>
      <c r="B778" s="94"/>
      <c r="C778" s="94"/>
      <c r="D778" s="94"/>
      <c r="E778" s="17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s="22" customFormat="1" x14ac:dyDescent="0.2">
      <c r="A779" s="17"/>
      <c r="B779" s="94"/>
      <c r="C779" s="94"/>
      <c r="D779" s="94"/>
      <c r="E779" s="17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s="22" customFormat="1" x14ac:dyDescent="0.2">
      <c r="A780" s="17"/>
      <c r="B780" s="94"/>
      <c r="C780" s="94"/>
      <c r="D780" s="94"/>
      <c r="E780" s="17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s="22" customFormat="1" x14ac:dyDescent="0.2">
      <c r="A781" s="17"/>
      <c r="B781" s="94"/>
      <c r="C781" s="94"/>
      <c r="D781" s="94"/>
      <c r="E781" s="17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s="22" customFormat="1" x14ac:dyDescent="0.2">
      <c r="A782" s="17"/>
      <c r="B782" s="94"/>
      <c r="C782" s="94"/>
      <c r="D782" s="94"/>
      <c r="E782" s="17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s="22" customFormat="1" x14ac:dyDescent="0.2">
      <c r="A783" s="17"/>
      <c r="B783" s="94"/>
      <c r="C783" s="94"/>
      <c r="D783" s="94"/>
      <c r="E783" s="17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s="22" customFormat="1" x14ac:dyDescent="0.2">
      <c r="A784" s="17"/>
      <c r="B784" s="94"/>
      <c r="C784" s="94"/>
      <c r="D784" s="94"/>
      <c r="E784" s="17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s="22" customFormat="1" x14ac:dyDescent="0.2">
      <c r="A785" s="17"/>
      <c r="B785" s="94"/>
      <c r="C785" s="94"/>
      <c r="D785" s="94"/>
      <c r="E785" s="17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s="22" customFormat="1" x14ac:dyDescent="0.2">
      <c r="A786" s="17"/>
      <c r="B786" s="94"/>
      <c r="C786" s="94"/>
      <c r="D786" s="94"/>
      <c r="E786" s="17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s="22" customFormat="1" x14ac:dyDescent="0.2">
      <c r="A787" s="17"/>
      <c r="B787" s="94"/>
      <c r="C787" s="94"/>
      <c r="D787" s="94"/>
      <c r="E787" s="17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s="22" customFormat="1" x14ac:dyDescent="0.2">
      <c r="A788" s="17"/>
      <c r="B788" s="94"/>
      <c r="C788" s="94"/>
      <c r="D788" s="94"/>
      <c r="E788" s="17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s="22" customFormat="1" x14ac:dyDescent="0.2">
      <c r="A789" s="17"/>
      <c r="B789" s="94"/>
      <c r="C789" s="94"/>
      <c r="D789" s="94"/>
      <c r="E789" s="17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s="22" customFormat="1" x14ac:dyDescent="0.2">
      <c r="A790" s="17"/>
      <c r="B790" s="94"/>
      <c r="C790" s="94"/>
      <c r="D790" s="94"/>
      <c r="E790" s="1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s="22" customFormat="1" x14ac:dyDescent="0.2">
      <c r="A791" s="17"/>
      <c r="B791" s="94"/>
      <c r="C791" s="94"/>
      <c r="D791" s="94"/>
      <c r="E791" s="1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s="22" customFormat="1" x14ac:dyDescent="0.2">
      <c r="A792" s="17"/>
      <c r="B792" s="94"/>
      <c r="C792" s="94"/>
      <c r="D792" s="94"/>
      <c r="E792" s="17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s="22" customFormat="1" x14ac:dyDescent="0.2">
      <c r="A793" s="17"/>
      <c r="B793" s="94"/>
      <c r="C793" s="94"/>
      <c r="D793" s="94"/>
      <c r="E793" s="17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s="22" customFormat="1" x14ac:dyDescent="0.2">
      <c r="A794" s="17"/>
      <c r="B794" s="94"/>
      <c r="C794" s="94"/>
      <c r="D794" s="94"/>
      <c r="E794" s="17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s="22" customFormat="1" x14ac:dyDescent="0.2">
      <c r="A795" s="17"/>
      <c r="B795" s="94"/>
      <c r="C795" s="94"/>
      <c r="D795" s="94"/>
      <c r="E795" s="17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s="22" customFormat="1" x14ac:dyDescent="0.2">
      <c r="A796" s="17"/>
      <c r="B796" s="94"/>
      <c r="C796" s="94"/>
      <c r="D796" s="94"/>
      <c r="E796" s="17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s="22" customFormat="1" x14ac:dyDescent="0.2">
      <c r="A797" s="17"/>
      <c r="B797" s="94"/>
      <c r="C797" s="94"/>
      <c r="D797" s="94"/>
      <c r="E797" s="1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s="22" customFormat="1" x14ac:dyDescent="0.2">
      <c r="A798" s="17"/>
      <c r="B798" s="94"/>
      <c r="C798" s="94"/>
      <c r="D798" s="94"/>
      <c r="E798" s="17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s="22" customFormat="1" x14ac:dyDescent="0.2">
      <c r="A799" s="17"/>
      <c r="B799" s="94"/>
      <c r="C799" s="94"/>
      <c r="D799" s="94"/>
      <c r="E799" s="17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</sheetData>
  <mergeCells count="2">
    <mergeCell ref="A3:A4"/>
    <mergeCell ref="B3:D3"/>
  </mergeCells>
  <printOptions horizontalCentered="1"/>
  <pageMargins left="7.874015748031496E-2" right="0" top="0.59055118110236227" bottom="0.11811023622047245" header="7.874015748031496E-2" footer="3.937007874015748E-2"/>
  <pageSetup paperSize="9" scale="38" fitToHeight="4" orientation="portrait" verticalDpi="300" r:id="rId1"/>
  <headerFooter alignWithMargins="0">
    <oddHeader>&amp;L&amp;G</oddHeader>
    <oddFooter>&amp;LFonte:GPE/APEP&amp;R&amp;"Verdana,Normal" &amp;D</oddFooter>
  </headerFooter>
  <rowBreaks count="4" manualBreakCount="4">
    <brk id="39" max="8" man="1"/>
    <brk id="71" max="8" man="1"/>
    <brk id="109" max="8" man="1"/>
    <brk id="144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29" t="s">
        <v>18</v>
      </c>
      <c r="B3" s="129" t="s">
        <v>38</v>
      </c>
      <c r="C3" s="131" t="s">
        <v>15</v>
      </c>
      <c r="D3" s="132"/>
      <c r="E3" s="134"/>
    </row>
    <row r="4" spans="1:22" s="2" customFormat="1" ht="42" customHeight="1" thickTop="1" x14ac:dyDescent="0.2">
      <c r="A4" s="130"/>
      <c r="B4" s="135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33"/>
      <c r="B32" s="133"/>
      <c r="C32" s="133"/>
      <c r="D32" s="133"/>
      <c r="E32" s="133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Continente </vt:lpstr>
      <vt:lpstr>Calend Mad</vt:lpstr>
      <vt:lpstr>'Calend Mad'!Área_de_Impressão</vt:lpstr>
      <vt:lpstr>'Continente '!Área_de_Impressão</vt:lpstr>
      <vt:lpstr>'Calend Mad'!Títulos_de_Impressão</vt:lpstr>
      <vt:lpstr>'Continente 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2016-10-28T16:19:20Z</cp:lastPrinted>
  <dcterms:created xsi:type="dcterms:W3CDTF">2008-02-13T16:28:17Z</dcterms:created>
  <dcterms:modified xsi:type="dcterms:W3CDTF">2016-11-02T15:46:35Z</dcterms:modified>
</cp:coreProperties>
</file>