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updateLinks="never" defaultThemeVersion="124226"/>
  <xr:revisionPtr revIDLastSave="0" documentId="8_{FA0C21C2-7024-4CD1-AD82-97ED46B347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Pags - RAA" sheetId="2" r:id="rId1"/>
  </sheets>
  <definedNames>
    <definedName name="_xlnm.Print_Area" localSheetId="0">'CalPags - RAA'!$B$1:$F$105</definedName>
    <definedName name="_xlnm.Print_Titles" localSheetId="0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2" l="1"/>
  <c r="E104" i="2" s="1"/>
  <c r="E90" i="2" l="1"/>
  <c r="E68" i="2" l="1"/>
  <c r="E55" i="2" l="1"/>
  <c r="E48" i="2" l="1"/>
  <c r="E43" i="2" l="1"/>
  <c r="E36" i="2" l="1"/>
  <c r="E29" i="2" l="1"/>
  <c r="E19" i="2" l="1"/>
  <c r="E37" i="2" s="1"/>
  <c r="E105" i="2" s="1"/>
</calcChain>
</file>

<file path=xl/sharedStrings.xml><?xml version="1.0" encoding="utf-8"?>
<sst xmlns="http://schemas.openxmlformats.org/spreadsheetml/2006/main" count="210" uniqueCount="70">
  <si>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</si>
  <si>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</si>
  <si>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</si>
  <si>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</si>
  <si>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</si>
  <si>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</si>
  <si>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</si>
  <si>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</si>
  <si>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</si>
  <si>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</si>
  <si>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</si>
  <si>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</si>
  <si>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</si>
  <si>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</si>
  <si>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</si>
  <si>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</si>
  <si>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</si>
  <si>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</si>
  <si>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</si>
  <si>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</si>
  <si>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</si>
  <si>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</si>
  <si>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</si>
  <si>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</si>
  <si>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</si>
  <si>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</si>
  <si>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</si>
  <si>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</si>
  <si>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</si>
  <si>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</si>
  <si>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</si>
  <si>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</si>
  <si>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</si>
  <si>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</si>
  <si>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DEZEMBRO</t>
  </si>
  <si>
    <t>DEZEMBRO Total</t>
  </si>
  <si>
    <t>Saldo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</si>
  <si>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</si>
  <si>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</si>
  <si>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</si>
  <si>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</si>
  <si>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</si>
  <si>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</si>
  <si>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FEVEREIRO</t>
  </si>
  <si>
    <t>FEVEREIRO Total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</si>
  <si>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</si>
  <si>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</si>
  <si>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</si>
  <si>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</si>
  <si>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</si>
  <si>
    <t>ABRIL</t>
  </si>
  <si>
    <t>ABRIL Total</t>
  </si>
  <si>
    <t xml:space="preserve">POSEI 1.2.2 Produções animais - Prémio ao abate de bovinos - 2º semestre </t>
  </si>
  <si>
    <t xml:space="preserve">POSEI 3.1 Transformação  - Ajuda à armazenagem privada de queijos "Ilha" e "São Jorge" </t>
  </si>
  <si>
    <t>MAIO</t>
  </si>
  <si>
    <t>MAIO Total</t>
  </si>
  <si>
    <t>POSEI 1.2.2 Produções animais - Prémio ao abate de bovinos - 2º semestre - componente nacional</t>
  </si>
  <si>
    <t>POSEI 1.5.2 Produções animais - Ajuda ao escoamento de jovens bovinos dos Açores - 2º semestre</t>
  </si>
  <si>
    <t>POSEI 1.7 Produções animais - Prémio aos produtores de leite | Suplemento à redução da produção de leite 2023 - componente nacional</t>
  </si>
  <si>
    <t>POSEI 1.8.2 Produções animais - Ajuda ao transporte inter-ilhas de jovens bovinos - 2º semestre</t>
  </si>
  <si>
    <t>POSEI 2.3 Produções vegetais - Ajuda à manutenção da vinha orientada para a produção de vinhos com DOP e vinhos com IGP - componente nacional</t>
  </si>
  <si>
    <t>POSEI 3.1 Transformação  - Ajuda à armazenagem privada de queijos "Ilha" e "São Jorge" - componente nacional</t>
  </si>
  <si>
    <t>JUNHO</t>
  </si>
  <si>
    <t>JUNHO Total</t>
  </si>
  <si>
    <t>POSEI 1.6 Produções animais - Ajuda à inovação e à qualidade das Produções pecuárias açorianas</t>
  </si>
  <si>
    <t>POSEI 1.7 Produções animais - Prémio aos produtores de leite | Suplemento à redução da produção de leite 2024 - componente nacional</t>
  </si>
  <si>
    <t>POSEI 1.9 Produções animais - Ajuda aos produtores apícolas</t>
  </si>
  <si>
    <t>POSEI 1.9 Produções animais - Ajuda aos produtores apícolas - componente nacional</t>
  </si>
  <si>
    <t>POSEI 2.6.2 Produções vegetais - Ajuda aos produtores de banana - 2º semestre</t>
  </si>
  <si>
    <t>POSEI 3.2 Transformação  - Ajuda ao acondicionamento de próteas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</si>
</sst>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  <xf numFmtId="169" fontId="7" fillId="7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 wrapText="1" indent="2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614"/>
  <sheetViews>
    <sheetView showGridLines="0" tabSelected="1" topLeftCell="B1" zoomScaleNormal="100" workbookViewId="0">
      <pane ySplit="3" topLeftCell="A91" activePane="bottomLeft" state="frozen"/>
      <selection pane="bottomLeft" activeCell="B2" sqref="B2"/>
    </sheetView>
  </sheetViews>
  <sheetFormatPr defaultRowHeight="13" x14ac:dyDescent="0.3"/>
  <cols>
    <col min="1" max="1" width="1.3984375" style="3" customWidth="1"/>
    <col min="2" max="2" width="70.296875" style="3" customWidth="1"/>
    <col min="3" max="3" width="18.09765625" style="3" customWidth="1"/>
    <col min="4" max="4" width="14.3984375" style="3" customWidth="1"/>
    <col min="5" max="5" width="12.09765625" style="3" customWidth="1"/>
    <col min="6" max="6" width="10.8984375" style="3" customWidth="1"/>
    <col min="7" max="7" width="11.8984375" bestFit="1" customWidth="1"/>
    <col min="8" max="8" width="10.8984375" bestFit="1" customWidth="1"/>
  </cols>
  <sheetData>
    <row r="1" spans="2:202" s="1" customFormat="1" ht="21.75" customHeight="1" x14ac:dyDescent="0.3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3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0" x14ac:dyDescent="0.3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4" x14ac:dyDescent="0.3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3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4.75" customHeight="1" x14ac:dyDescent="0.3">
      <c r="B6" s="13" t="s">
        <v>15</v>
      </c>
      <c r="C6" s="16" t="s">
        <v>14</v>
      </c>
      <c r="D6" s="15">
        <v>45590</v>
      </c>
      <c r="E6" s="39">
        <v>18.89171</v>
      </c>
      <c r="F6" s="12">
        <v>14</v>
      </c>
      <c r="G6"/>
      <c r="H6" s="7"/>
      <c r="I6" s="7"/>
      <c r="J6" s="7"/>
      <c r="K6" s="7"/>
      <c r="L6" s="7"/>
      <c r="M6" s="7"/>
    </row>
    <row r="7" spans="2:202" s="3" customFormat="1" ht="24.75" customHeight="1" x14ac:dyDescent="0.3">
      <c r="B7" s="13" t="s">
        <v>16</v>
      </c>
      <c r="C7" s="16" t="s">
        <v>14</v>
      </c>
      <c r="D7" s="15">
        <v>45590</v>
      </c>
      <c r="E7" s="39">
        <v>121.6142</v>
      </c>
      <c r="F7" s="12">
        <v>13</v>
      </c>
      <c r="G7"/>
      <c r="H7" s="7"/>
      <c r="I7" s="7"/>
      <c r="J7" s="7"/>
      <c r="K7" s="7"/>
      <c r="L7" s="7"/>
      <c r="M7" s="7"/>
    </row>
    <row r="8" spans="2:202" s="3" customFormat="1" ht="22.5" customHeight="1" x14ac:dyDescent="0.3">
      <c r="B8" s="13" t="s">
        <v>17</v>
      </c>
      <c r="C8" s="16" t="s">
        <v>14</v>
      </c>
      <c r="D8" s="15">
        <v>45590</v>
      </c>
      <c r="E8" s="39">
        <v>529.21</v>
      </c>
      <c r="F8" s="12">
        <v>53</v>
      </c>
      <c r="G8"/>
      <c r="H8" s="7"/>
      <c r="I8" s="7"/>
      <c r="J8" s="7"/>
      <c r="K8" s="7"/>
      <c r="L8" s="7"/>
      <c r="M8" s="7"/>
    </row>
    <row r="9" spans="2:202" s="3" customFormat="1" ht="22.5" customHeight="1" x14ac:dyDescent="0.3">
      <c r="B9" s="13" t="s">
        <v>24</v>
      </c>
      <c r="C9" s="16" t="s">
        <v>14</v>
      </c>
      <c r="D9" s="15">
        <v>45595</v>
      </c>
      <c r="E9" s="39">
        <v>746.5924</v>
      </c>
      <c r="F9" s="12">
        <v>627</v>
      </c>
      <c r="G9"/>
      <c r="H9" s="7"/>
      <c r="I9" s="7"/>
      <c r="J9" s="7"/>
      <c r="K9" s="7"/>
      <c r="L9" s="7"/>
      <c r="M9" s="7"/>
    </row>
    <row r="10" spans="2:202" s="3" customFormat="1" ht="22.5" customHeight="1" x14ac:dyDescent="0.3">
      <c r="B10" s="13" t="s">
        <v>25</v>
      </c>
      <c r="C10" s="16" t="s">
        <v>14</v>
      </c>
      <c r="D10" s="15">
        <v>45595</v>
      </c>
      <c r="E10" s="39">
        <v>6848.1862899999996</v>
      </c>
      <c r="F10" s="12">
        <v>1396</v>
      </c>
      <c r="G10"/>
      <c r="H10" s="7"/>
      <c r="I10" s="7"/>
      <c r="J10" s="7"/>
      <c r="K10" s="7"/>
      <c r="L10" s="7"/>
      <c r="M10" s="7"/>
    </row>
    <row r="11" spans="2:202" s="3" customFormat="1" ht="22.5" customHeight="1" x14ac:dyDescent="0.3">
      <c r="B11" s="13" t="s">
        <v>26</v>
      </c>
      <c r="C11" s="16" t="s">
        <v>14</v>
      </c>
      <c r="D11" s="15">
        <v>45595</v>
      </c>
      <c r="E11" s="39">
        <v>118.2792</v>
      </c>
      <c r="F11" s="14" t="s">
        <v>28</v>
      </c>
      <c r="G11"/>
      <c r="H11" s="7"/>
      <c r="I11" s="7"/>
      <c r="J11" s="7"/>
      <c r="K11" s="7"/>
      <c r="L11" s="7"/>
      <c r="M11" s="7"/>
    </row>
    <row r="12" spans="2:202" s="3" customFormat="1" ht="22.5" customHeight="1" x14ac:dyDescent="0.3">
      <c r="B12" s="13" t="s">
        <v>27</v>
      </c>
      <c r="C12" s="16" t="s">
        <v>14</v>
      </c>
      <c r="D12" s="15">
        <v>45595</v>
      </c>
      <c r="E12" s="39">
        <v>12699.290429999999</v>
      </c>
      <c r="F12" s="12">
        <v>6799</v>
      </c>
      <c r="G12"/>
      <c r="H12" s="7"/>
      <c r="I12" s="7"/>
      <c r="J12" s="7"/>
      <c r="K12" s="7"/>
      <c r="L12" s="7"/>
      <c r="M12" s="7"/>
    </row>
    <row r="13" spans="2:202" s="3" customFormat="1" ht="22.5" customHeight="1" x14ac:dyDescent="0.3">
      <c r="B13" s="13" t="s">
        <v>18</v>
      </c>
      <c r="C13" s="16" t="s">
        <v>13</v>
      </c>
      <c r="D13" s="15">
        <v>45590</v>
      </c>
      <c r="E13" s="39">
        <v>7274.9796200000001</v>
      </c>
      <c r="F13" s="12">
        <v>1812</v>
      </c>
      <c r="G13"/>
      <c r="H13" s="7"/>
      <c r="I13" s="7"/>
      <c r="J13" s="7"/>
      <c r="K13" s="7"/>
      <c r="L13" s="7"/>
      <c r="M13" s="7"/>
    </row>
    <row r="14" spans="2:202" s="3" customFormat="1" ht="22.5" customHeight="1" x14ac:dyDescent="0.3">
      <c r="B14" s="13" t="s">
        <v>19</v>
      </c>
      <c r="C14" s="16" t="s">
        <v>13</v>
      </c>
      <c r="D14" s="15">
        <v>45590</v>
      </c>
      <c r="E14" s="39">
        <v>5197.6478399999996</v>
      </c>
      <c r="F14" s="12">
        <v>4478</v>
      </c>
      <c r="G14"/>
      <c r="H14" s="7"/>
      <c r="I14" s="7"/>
      <c r="J14" s="7"/>
      <c r="K14" s="7"/>
      <c r="L14" s="7"/>
      <c r="M14" s="7"/>
    </row>
    <row r="15" spans="2:202" s="3" customFormat="1" ht="22.5" customHeight="1" x14ac:dyDescent="0.3">
      <c r="B15" s="13" t="s">
        <v>20</v>
      </c>
      <c r="C15" s="16" t="s">
        <v>13</v>
      </c>
      <c r="D15" s="15">
        <v>45590</v>
      </c>
      <c r="E15" s="39">
        <v>8770.005650000001</v>
      </c>
      <c r="F15" s="12">
        <v>2131</v>
      </c>
      <c r="G15"/>
      <c r="H15" s="7"/>
      <c r="I15" s="7"/>
      <c r="J15" s="7"/>
      <c r="K15" s="7"/>
      <c r="L15" s="7"/>
      <c r="M15" s="7"/>
    </row>
    <row r="16" spans="2:202" s="3" customFormat="1" ht="22.5" customHeight="1" x14ac:dyDescent="0.3">
      <c r="B16" s="13" t="s">
        <v>21</v>
      </c>
      <c r="C16" s="16" t="s">
        <v>13</v>
      </c>
      <c r="D16" s="15">
        <v>45590</v>
      </c>
      <c r="E16" s="39">
        <v>16116.99841</v>
      </c>
      <c r="F16" s="12">
        <v>2148</v>
      </c>
      <c r="G16"/>
      <c r="H16" s="7"/>
      <c r="I16" s="7"/>
      <c r="J16" s="7"/>
      <c r="K16" s="7"/>
      <c r="L16" s="7"/>
      <c r="M16" s="7"/>
    </row>
    <row r="17" spans="2:13" s="3" customFormat="1" ht="22.5" customHeight="1" x14ac:dyDescent="0.3">
      <c r="B17" s="13" t="s">
        <v>22</v>
      </c>
      <c r="C17" s="16" t="s">
        <v>13</v>
      </c>
      <c r="D17" s="15">
        <v>45590</v>
      </c>
      <c r="E17" s="39">
        <v>47.957000000000001</v>
      </c>
      <c r="F17" s="12">
        <v>136</v>
      </c>
      <c r="G17"/>
      <c r="H17" s="7"/>
      <c r="I17" s="7"/>
      <c r="J17" s="7"/>
      <c r="K17" s="7"/>
      <c r="L17" s="7"/>
      <c r="M17" s="7"/>
    </row>
    <row r="18" spans="2:13" s="3" customFormat="1" ht="22.5" customHeight="1" x14ac:dyDescent="0.3">
      <c r="B18" s="13" t="s">
        <v>23</v>
      </c>
      <c r="C18" s="16" t="s">
        <v>13</v>
      </c>
      <c r="D18" s="15">
        <v>45590</v>
      </c>
      <c r="E18" s="39">
        <v>2226.5418</v>
      </c>
      <c r="F18" s="12">
        <v>201</v>
      </c>
      <c r="G18"/>
      <c r="H18" s="7"/>
      <c r="I18" s="7"/>
      <c r="J18" s="7"/>
      <c r="K18" s="7"/>
      <c r="L18" s="7"/>
      <c r="M18" s="7"/>
    </row>
    <row r="19" spans="2:13" s="3" customFormat="1" ht="19.5" customHeight="1" x14ac:dyDescent="0.3">
      <c r="B19" s="27" t="s">
        <v>7</v>
      </c>
      <c r="C19" s="28"/>
      <c r="D19" s="28"/>
      <c r="E19" s="29">
        <f>SUM(E6:E18)</f>
        <v>60716.19455</v>
      </c>
      <c r="F19" s="30"/>
      <c r="G19"/>
      <c r="H19" s="7"/>
      <c r="I19" s="7"/>
      <c r="J19" s="7"/>
      <c r="K19" s="7"/>
      <c r="L19" s="7"/>
      <c r="M19" s="7"/>
    </row>
    <row r="20" spans="2:13" s="3" customFormat="1" ht="12.75" customHeight="1" x14ac:dyDescent="0.3">
      <c r="B20" s="9" t="s">
        <v>8</v>
      </c>
      <c r="C20" s="10"/>
      <c r="D20" s="10"/>
      <c r="E20" s="10"/>
      <c r="F20" s="26"/>
      <c r="G20"/>
      <c r="H20" s="7"/>
      <c r="I20" s="7"/>
      <c r="J20" s="7"/>
      <c r="K20" s="7"/>
      <c r="L20" s="7"/>
      <c r="M20" s="7"/>
    </row>
    <row r="21" spans="2:13" s="3" customFormat="1" ht="22.5" customHeight="1" x14ac:dyDescent="0.3">
      <c r="B21" s="13" t="s">
        <v>30</v>
      </c>
      <c r="C21" s="25" t="s">
        <v>14</v>
      </c>
      <c r="D21" s="15">
        <v>45621</v>
      </c>
      <c r="E21" s="11">
        <v>773.30821000000003</v>
      </c>
      <c r="F21" s="14">
        <v>140</v>
      </c>
      <c r="G21"/>
      <c r="H21" s="7"/>
      <c r="I21" s="7"/>
      <c r="J21" s="7"/>
      <c r="K21" s="7"/>
      <c r="L21" s="7"/>
      <c r="M21" s="7"/>
    </row>
    <row r="22" spans="2:13" s="3" customFormat="1" ht="22.5" customHeight="1" x14ac:dyDescent="0.3">
      <c r="B22" s="13" t="s">
        <v>31</v>
      </c>
      <c r="C22" s="25" t="s">
        <v>14</v>
      </c>
      <c r="D22" s="15">
        <v>45621</v>
      </c>
      <c r="E22" s="11">
        <v>304.5856</v>
      </c>
      <c r="F22" s="14">
        <v>568</v>
      </c>
      <c r="G22"/>
      <c r="H22" s="7"/>
      <c r="I22" s="7"/>
      <c r="J22" s="7"/>
      <c r="K22" s="7"/>
      <c r="L22" s="7"/>
      <c r="M22" s="7"/>
    </row>
    <row r="23" spans="2:13" s="3" customFormat="1" ht="22.5" customHeight="1" x14ac:dyDescent="0.3">
      <c r="B23" s="13" t="s">
        <v>32</v>
      </c>
      <c r="C23" s="25" t="s">
        <v>14</v>
      </c>
      <c r="D23" s="15">
        <v>45621</v>
      </c>
      <c r="E23" s="11">
        <v>56.977199999999996</v>
      </c>
      <c r="F23" s="14">
        <v>122</v>
      </c>
      <c r="G23"/>
      <c r="H23" s="7"/>
      <c r="I23" s="7"/>
      <c r="J23" s="7"/>
      <c r="K23" s="7"/>
      <c r="L23" s="7"/>
      <c r="M23" s="7"/>
    </row>
    <row r="24" spans="2:13" s="3" customFormat="1" ht="22.5" customHeight="1" x14ac:dyDescent="0.3">
      <c r="B24" s="13" t="s">
        <v>18</v>
      </c>
      <c r="C24" s="25" t="s">
        <v>13</v>
      </c>
      <c r="D24" s="15">
        <v>45621</v>
      </c>
      <c r="E24" s="11">
        <v>42.104999999999997</v>
      </c>
      <c r="F24" s="14">
        <v>6</v>
      </c>
      <c r="G24"/>
      <c r="H24" s="7"/>
      <c r="I24" s="7"/>
      <c r="J24" s="7"/>
      <c r="K24" s="7"/>
      <c r="L24" s="7"/>
      <c r="M24" s="7"/>
    </row>
    <row r="25" spans="2:13" s="3" customFormat="1" ht="22.5" customHeight="1" x14ac:dyDescent="0.3">
      <c r="B25" s="13" t="s">
        <v>19</v>
      </c>
      <c r="C25" s="25" t="s">
        <v>13</v>
      </c>
      <c r="D25" s="15">
        <v>45621</v>
      </c>
      <c r="E25" s="11">
        <v>4.1020000000000003</v>
      </c>
      <c r="F25" s="14">
        <v>4</v>
      </c>
      <c r="G25"/>
      <c r="H25" s="7"/>
      <c r="I25" s="7"/>
      <c r="J25" s="7"/>
      <c r="K25" s="7"/>
      <c r="L25" s="7"/>
      <c r="M25" s="7"/>
    </row>
    <row r="26" spans="2:13" s="3" customFormat="1" ht="22.5" customHeight="1" x14ac:dyDescent="0.3">
      <c r="B26" s="13" t="s">
        <v>20</v>
      </c>
      <c r="C26" s="25" t="s">
        <v>13</v>
      </c>
      <c r="D26" s="15">
        <v>45621</v>
      </c>
      <c r="E26" s="11">
        <v>7.6124999999999998</v>
      </c>
      <c r="F26" s="14" t="s">
        <v>28</v>
      </c>
      <c r="G26"/>
      <c r="H26" s="7"/>
      <c r="I26" s="7"/>
      <c r="J26" s="7"/>
      <c r="K26" s="7"/>
      <c r="L26" s="7"/>
      <c r="M26" s="7"/>
    </row>
    <row r="27" spans="2:13" s="3" customFormat="1" ht="22.5" customHeight="1" x14ac:dyDescent="0.3">
      <c r="B27" s="13" t="s">
        <v>33</v>
      </c>
      <c r="C27" s="25" t="s">
        <v>13</v>
      </c>
      <c r="D27" s="15">
        <v>45621</v>
      </c>
      <c r="E27" s="11">
        <v>135.82561999999999</v>
      </c>
      <c r="F27" s="14">
        <v>315</v>
      </c>
      <c r="G27"/>
      <c r="H27" s="7"/>
      <c r="I27" s="7"/>
      <c r="J27" s="7"/>
      <c r="K27" s="7"/>
      <c r="L27" s="7"/>
      <c r="M27" s="7"/>
    </row>
    <row r="28" spans="2:13" s="3" customFormat="1" ht="22.5" customHeight="1" x14ac:dyDescent="0.3">
      <c r="B28" s="13" t="s">
        <v>21</v>
      </c>
      <c r="C28" s="25" t="s">
        <v>13</v>
      </c>
      <c r="D28" s="15">
        <v>45621</v>
      </c>
      <c r="E28" s="11">
        <v>16.679950000000002</v>
      </c>
      <c r="F28" s="14" t="s">
        <v>28</v>
      </c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3">
      <c r="B29" s="27" t="s">
        <v>9</v>
      </c>
      <c r="C29" s="28"/>
      <c r="D29" s="28"/>
      <c r="E29" s="29">
        <f>SUM(E21:E28)</f>
        <v>1341.1960800000002</v>
      </c>
      <c r="F29" s="30"/>
      <c r="G29"/>
      <c r="H29" s="7"/>
      <c r="I29" s="7"/>
      <c r="J29" s="7"/>
      <c r="K29" s="7"/>
      <c r="L29" s="7"/>
      <c r="M29" s="7"/>
    </row>
    <row r="30" spans="2:13" s="3" customFormat="1" ht="12.75" customHeight="1" x14ac:dyDescent="0.3">
      <c r="B30" s="9" t="s">
        <v>34</v>
      </c>
      <c r="C30" s="10"/>
      <c r="D30" s="10"/>
      <c r="E30" s="10"/>
      <c r="F30" s="26"/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3">
      <c r="B31" s="41" t="s">
        <v>18</v>
      </c>
      <c r="C31" s="42" t="s">
        <v>36</v>
      </c>
      <c r="D31" s="43">
        <v>45649</v>
      </c>
      <c r="E31" s="39">
        <v>3145.8781600000002</v>
      </c>
      <c r="F31" s="12">
        <v>1816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3">
      <c r="B32" s="41" t="s">
        <v>19</v>
      </c>
      <c r="C32" s="42" t="s">
        <v>36</v>
      </c>
      <c r="D32" s="43">
        <v>45649</v>
      </c>
      <c r="E32" s="39">
        <v>2206.6183599999999</v>
      </c>
      <c r="F32" s="12">
        <v>4478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3">
      <c r="B33" s="41" t="s">
        <v>20</v>
      </c>
      <c r="C33" s="42" t="s">
        <v>36</v>
      </c>
      <c r="D33" s="43">
        <v>45649</v>
      </c>
      <c r="E33" s="39">
        <v>3796.2639399999998</v>
      </c>
      <c r="F33" s="12">
        <v>2137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3">
      <c r="B34" s="41" t="s">
        <v>21</v>
      </c>
      <c r="C34" s="42" t="s">
        <v>36</v>
      </c>
      <c r="D34" s="43">
        <v>45649</v>
      </c>
      <c r="E34" s="39">
        <v>6916.86276</v>
      </c>
      <c r="F34" s="12">
        <v>2153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3">
      <c r="B35" s="41" t="s">
        <v>37</v>
      </c>
      <c r="C35" s="42" t="s">
        <v>29</v>
      </c>
      <c r="D35" s="43">
        <v>45649</v>
      </c>
      <c r="E35" s="11">
        <v>6872.2712000000001</v>
      </c>
      <c r="F35" s="12">
        <v>2934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3">
      <c r="B36" s="27" t="s">
        <v>35</v>
      </c>
      <c r="C36" s="28"/>
      <c r="D36" s="28"/>
      <c r="E36" s="29">
        <f>SUM(E31:E35)</f>
        <v>22937.894420000001</v>
      </c>
      <c r="F36" s="30"/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3">
      <c r="B37" s="34" t="s">
        <v>10</v>
      </c>
      <c r="C37" s="35"/>
      <c r="D37" s="35"/>
      <c r="E37" s="36">
        <f>+E19+E29+E36</f>
        <v>84995.285050000006</v>
      </c>
      <c r="F37" s="37"/>
      <c r="G37"/>
      <c r="H37" s="40"/>
      <c r="I37" s="7"/>
      <c r="J37" s="7"/>
      <c r="K37" s="7"/>
      <c r="L37" s="7"/>
      <c r="M37" s="7"/>
    </row>
    <row r="38" spans="2:13" s="3" customFormat="1" ht="14" x14ac:dyDescent="0.3">
      <c r="B38" s="31">
        <v>2025</v>
      </c>
      <c r="C38" s="32"/>
      <c r="D38" s="32"/>
      <c r="E38" s="32"/>
      <c r="F38" s="33"/>
      <c r="G38"/>
      <c r="H38" s="7"/>
      <c r="I38" s="7"/>
      <c r="J38" s="7"/>
      <c r="K38" s="7"/>
      <c r="L38" s="7"/>
      <c r="M38" s="7"/>
    </row>
    <row r="39" spans="2:13" s="3" customFormat="1" ht="12.75" customHeight="1" x14ac:dyDescent="0.3">
      <c r="B39" s="9" t="s">
        <v>38</v>
      </c>
      <c r="C39" s="10"/>
      <c r="D39" s="10"/>
      <c r="E39" s="10"/>
      <c r="F39" s="26"/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3">
      <c r="B40" s="13" t="s">
        <v>37</v>
      </c>
      <c r="C40" s="25" t="s">
        <v>29</v>
      </c>
      <c r="D40" s="15">
        <v>45681</v>
      </c>
      <c r="E40" s="11">
        <v>297.2432</v>
      </c>
      <c r="F40" s="14">
        <v>92</v>
      </c>
      <c r="G40"/>
      <c r="H40" s="7"/>
      <c r="I40" s="7"/>
      <c r="J40" s="7"/>
      <c r="K40" s="7"/>
      <c r="L40" s="7"/>
      <c r="M40" s="7"/>
    </row>
    <row r="41" spans="2:13" s="3" customFormat="1" ht="21.75" customHeight="1" x14ac:dyDescent="0.3">
      <c r="B41" s="13" t="s">
        <v>41</v>
      </c>
      <c r="C41" s="25" t="s">
        <v>29</v>
      </c>
      <c r="D41" s="15">
        <v>45681</v>
      </c>
      <c r="E41" s="11">
        <v>30.75</v>
      </c>
      <c r="F41" s="14" t="s">
        <v>28</v>
      </c>
      <c r="G41"/>
      <c r="H41" s="7"/>
      <c r="I41" s="7"/>
      <c r="J41" s="7"/>
      <c r="K41" s="7"/>
      <c r="L41" s="7"/>
      <c r="M41" s="7"/>
    </row>
    <row r="42" spans="2:13" s="3" customFormat="1" ht="21.75" customHeight="1" x14ac:dyDescent="0.3">
      <c r="B42" s="13" t="s">
        <v>42</v>
      </c>
      <c r="C42" s="25" t="s">
        <v>29</v>
      </c>
      <c r="D42" s="15">
        <v>45681</v>
      </c>
      <c r="E42" s="11">
        <v>599.69709</v>
      </c>
      <c r="F42" s="14">
        <v>108</v>
      </c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3">
      <c r="B43" s="27" t="s">
        <v>39</v>
      </c>
      <c r="C43" s="28"/>
      <c r="D43" s="28"/>
      <c r="E43" s="29">
        <f>SUM(E40:E42)</f>
        <v>927.69029</v>
      </c>
      <c r="F43" s="30"/>
      <c r="G43"/>
      <c r="H43" s="7"/>
      <c r="I43" s="7"/>
      <c r="J43" s="7"/>
      <c r="K43" s="7"/>
      <c r="L43" s="7"/>
      <c r="M43" s="7"/>
    </row>
    <row r="44" spans="2:13" s="3" customFormat="1" ht="12.75" customHeight="1" x14ac:dyDescent="0.3">
      <c r="B44" s="9" t="s">
        <v>43</v>
      </c>
      <c r="C44" s="10"/>
      <c r="D44" s="10"/>
      <c r="E44" s="10"/>
      <c r="F44" s="26"/>
      <c r="G44"/>
      <c r="H44" s="7"/>
      <c r="I44" s="7"/>
      <c r="J44" s="7"/>
      <c r="K44" s="7"/>
      <c r="L44" s="7"/>
      <c r="M44" s="7"/>
    </row>
    <row r="45" spans="2:13" s="3" customFormat="1" ht="21.75" customHeight="1" x14ac:dyDescent="0.3">
      <c r="B45" s="13" t="s">
        <v>18</v>
      </c>
      <c r="C45" s="25" t="s">
        <v>36</v>
      </c>
      <c r="D45" s="15">
        <v>45702</v>
      </c>
      <c r="E45" s="11">
        <v>1.6830000000000001</v>
      </c>
      <c r="F45" s="14" t="s">
        <v>28</v>
      </c>
      <c r="G45"/>
      <c r="H45" s="7"/>
      <c r="I45" s="7"/>
      <c r="J45" s="7"/>
      <c r="K45" s="7"/>
      <c r="L45" s="7"/>
      <c r="M45" s="7"/>
    </row>
    <row r="46" spans="2:13" s="3" customFormat="1" ht="21.75" customHeight="1" x14ac:dyDescent="0.3">
      <c r="B46" s="13" t="s">
        <v>19</v>
      </c>
      <c r="C46" s="25" t="s">
        <v>36</v>
      </c>
      <c r="D46" s="15">
        <v>45702</v>
      </c>
      <c r="E46" s="44">
        <v>0.26400000000000001</v>
      </c>
      <c r="F46" s="14" t="s">
        <v>28</v>
      </c>
      <c r="G46"/>
      <c r="H46" s="7"/>
      <c r="I46" s="7"/>
      <c r="J46" s="7"/>
      <c r="K46" s="7"/>
      <c r="L46" s="7"/>
      <c r="M46" s="7"/>
    </row>
    <row r="47" spans="2:13" s="3" customFormat="1" ht="21.75" customHeight="1" x14ac:dyDescent="0.3">
      <c r="B47" s="13" t="s">
        <v>45</v>
      </c>
      <c r="C47" s="25" t="s">
        <v>29</v>
      </c>
      <c r="D47" s="15">
        <v>45713</v>
      </c>
      <c r="E47" s="11">
        <v>226.10321999999999</v>
      </c>
      <c r="F47" s="14">
        <v>219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3">
      <c r="B48" s="27" t="s">
        <v>44</v>
      </c>
      <c r="C48" s="28"/>
      <c r="D48" s="28"/>
      <c r="E48" s="29">
        <f>SUM(E45:E47)</f>
        <v>228.05022</v>
      </c>
      <c r="F48" s="30"/>
      <c r="G48"/>
      <c r="H48" s="7"/>
      <c r="I48" s="7"/>
      <c r="J48" s="7"/>
      <c r="K48" s="7"/>
      <c r="L48" s="7"/>
      <c r="M48" s="7"/>
    </row>
    <row r="49" spans="2:13" s="3" customFormat="1" ht="12.75" customHeight="1" x14ac:dyDescent="0.3">
      <c r="B49" s="9" t="s">
        <v>46</v>
      </c>
      <c r="C49" s="10"/>
      <c r="D49" s="10"/>
      <c r="E49" s="10"/>
      <c r="F49" s="26"/>
      <c r="G49"/>
      <c r="H49" s="7"/>
      <c r="I49" s="7"/>
      <c r="J49" s="7"/>
      <c r="K49" s="7"/>
      <c r="L49" s="7"/>
      <c r="M49" s="7"/>
    </row>
    <row r="50" spans="2:13" s="3" customFormat="1" ht="21.75" customHeight="1" x14ac:dyDescent="0.3">
      <c r="B50" s="13" t="s">
        <v>48</v>
      </c>
      <c r="C50" s="25" t="s">
        <v>29</v>
      </c>
      <c r="D50" s="15">
        <v>45744</v>
      </c>
      <c r="E50" s="11">
        <v>333.44400000000002</v>
      </c>
      <c r="F50" s="14">
        <v>144</v>
      </c>
      <c r="G50"/>
      <c r="H50" s="7"/>
      <c r="I50" s="7"/>
      <c r="J50" s="7"/>
      <c r="K50" s="7"/>
      <c r="L50" s="7"/>
      <c r="M50" s="7"/>
    </row>
    <row r="51" spans="2:13" s="3" customFormat="1" ht="21.75" customHeight="1" x14ac:dyDescent="0.3">
      <c r="B51" s="13" t="s">
        <v>33</v>
      </c>
      <c r="C51" s="25" t="s">
        <v>36</v>
      </c>
      <c r="D51" s="15">
        <v>45741</v>
      </c>
      <c r="E51" s="11">
        <v>58.363980000000005</v>
      </c>
      <c r="F51" s="14">
        <v>316</v>
      </c>
      <c r="G51"/>
      <c r="H51" s="7"/>
      <c r="I51" s="7"/>
      <c r="J51" s="7"/>
      <c r="K51" s="7"/>
      <c r="L51" s="7"/>
      <c r="M51" s="7"/>
    </row>
    <row r="52" spans="2:13" s="3" customFormat="1" ht="21.75" customHeight="1" x14ac:dyDescent="0.3">
      <c r="B52" s="13" t="s">
        <v>22</v>
      </c>
      <c r="C52" s="25" t="s">
        <v>36</v>
      </c>
      <c r="D52" s="15">
        <v>45741</v>
      </c>
      <c r="E52" s="11">
        <v>20.501999999999999</v>
      </c>
      <c r="F52" s="14">
        <v>135</v>
      </c>
      <c r="G52"/>
      <c r="H52" s="7"/>
      <c r="I52" s="7"/>
      <c r="J52" s="7"/>
      <c r="K52" s="7"/>
      <c r="L52" s="7"/>
      <c r="M52" s="7"/>
    </row>
    <row r="53" spans="2:13" s="3" customFormat="1" ht="21.75" customHeight="1" x14ac:dyDescent="0.3">
      <c r="B53" s="13" t="s">
        <v>23</v>
      </c>
      <c r="C53" s="25" t="s">
        <v>36</v>
      </c>
      <c r="D53" s="15">
        <v>45741</v>
      </c>
      <c r="E53" s="11">
        <v>945.17459999999994</v>
      </c>
      <c r="F53" s="14">
        <v>200</v>
      </c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3">
      <c r="B54" s="13" t="s">
        <v>49</v>
      </c>
      <c r="C54" s="25" t="s">
        <v>29</v>
      </c>
      <c r="D54" s="15">
        <v>45741</v>
      </c>
      <c r="E54" s="11">
        <v>33.601699999999994</v>
      </c>
      <c r="F54" s="14">
        <v>19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3">
      <c r="B55" s="27" t="s">
        <v>47</v>
      </c>
      <c r="C55" s="28"/>
      <c r="D55" s="28"/>
      <c r="E55" s="29">
        <f>SUM(E50:E54)</f>
        <v>1391.08628</v>
      </c>
      <c r="F55" s="30"/>
      <c r="G55"/>
      <c r="H55" s="7"/>
      <c r="I55" s="7"/>
      <c r="J55" s="7"/>
      <c r="K55" s="7"/>
      <c r="L55" s="7"/>
      <c r="M55" s="7"/>
    </row>
    <row r="56" spans="2:13" s="3" customFormat="1" ht="12.75" customHeight="1" x14ac:dyDescent="0.3">
      <c r="B56" s="9" t="s">
        <v>50</v>
      </c>
      <c r="C56" s="10"/>
      <c r="D56" s="10"/>
      <c r="E56" s="10"/>
      <c r="F56" s="26"/>
      <c r="G56"/>
      <c r="H56" s="7"/>
      <c r="I56" s="7"/>
      <c r="J56" s="7"/>
      <c r="K56" s="7"/>
      <c r="L56" s="7"/>
      <c r="M56" s="7"/>
    </row>
    <row r="57" spans="2:13" s="3" customFormat="1" ht="21.75" customHeight="1" x14ac:dyDescent="0.3">
      <c r="B57" s="13" t="s">
        <v>15</v>
      </c>
      <c r="C57" s="25" t="s">
        <v>36</v>
      </c>
      <c r="D57" s="15">
        <v>45771</v>
      </c>
      <c r="E57" s="11">
        <v>3.3112900000000001</v>
      </c>
      <c r="F57" s="14">
        <v>13</v>
      </c>
      <c r="G57"/>
      <c r="H57" s="7"/>
      <c r="I57" s="7"/>
      <c r="J57" s="7"/>
      <c r="K57" s="7"/>
      <c r="L57" s="7"/>
      <c r="M57" s="7"/>
    </row>
    <row r="58" spans="2:13" s="3" customFormat="1" ht="21.75" customHeight="1" x14ac:dyDescent="0.3">
      <c r="B58" s="13" t="s">
        <v>16</v>
      </c>
      <c r="C58" s="25" t="s">
        <v>36</v>
      </c>
      <c r="D58" s="15">
        <v>45771</v>
      </c>
      <c r="E58" s="11">
        <v>21.461299999999998</v>
      </c>
      <c r="F58" s="14">
        <v>13</v>
      </c>
      <c r="G58"/>
      <c r="H58" s="7"/>
      <c r="I58" s="7"/>
      <c r="J58" s="7"/>
      <c r="K58" s="7"/>
      <c r="L58" s="7"/>
      <c r="M58" s="7"/>
    </row>
    <row r="59" spans="2:13" s="3" customFormat="1" ht="21.75" customHeight="1" x14ac:dyDescent="0.3">
      <c r="B59" s="13" t="s">
        <v>17</v>
      </c>
      <c r="C59" s="25" t="s">
        <v>36</v>
      </c>
      <c r="D59" s="15">
        <v>45771</v>
      </c>
      <c r="E59" s="11">
        <v>93.39</v>
      </c>
      <c r="F59" s="14">
        <v>53</v>
      </c>
      <c r="G59"/>
      <c r="H59" s="7"/>
      <c r="I59" s="7"/>
      <c r="J59" s="7"/>
      <c r="K59" s="7"/>
      <c r="L59" s="7"/>
      <c r="M59" s="7"/>
    </row>
    <row r="60" spans="2:13" s="3" customFormat="1" ht="21.75" customHeight="1" x14ac:dyDescent="0.3">
      <c r="B60" s="13" t="s">
        <v>24</v>
      </c>
      <c r="C60" s="25" t="s">
        <v>36</v>
      </c>
      <c r="D60" s="15">
        <v>45771</v>
      </c>
      <c r="E60" s="11">
        <v>114.364</v>
      </c>
      <c r="F60" s="14">
        <v>609</v>
      </c>
      <c r="G60"/>
      <c r="H60" s="7"/>
      <c r="I60" s="7"/>
      <c r="J60" s="7"/>
      <c r="K60" s="7"/>
      <c r="L60" s="7"/>
      <c r="M60" s="7"/>
    </row>
    <row r="61" spans="2:13" s="3" customFormat="1" ht="21.75" customHeight="1" x14ac:dyDescent="0.3">
      <c r="B61" s="13" t="s">
        <v>25</v>
      </c>
      <c r="C61" s="25" t="s">
        <v>36</v>
      </c>
      <c r="D61" s="15">
        <v>45771</v>
      </c>
      <c r="E61" s="11">
        <v>1189.5147199999999</v>
      </c>
      <c r="F61" s="14">
        <v>1368</v>
      </c>
      <c r="G61"/>
      <c r="H61" s="7"/>
      <c r="I61" s="7"/>
      <c r="J61" s="7"/>
      <c r="K61" s="7"/>
      <c r="L61" s="7"/>
      <c r="M61" s="7"/>
    </row>
    <row r="62" spans="2:13" s="3" customFormat="1" ht="21.75" customHeight="1" x14ac:dyDescent="0.3">
      <c r="B62" s="13" t="s">
        <v>26</v>
      </c>
      <c r="C62" s="25" t="s">
        <v>36</v>
      </c>
      <c r="D62" s="15">
        <v>45771</v>
      </c>
      <c r="E62" s="11">
        <v>20.032799999999998</v>
      </c>
      <c r="F62" s="14" t="s">
        <v>28</v>
      </c>
      <c r="G62"/>
      <c r="H62" s="7"/>
      <c r="I62" s="7"/>
      <c r="J62" s="7"/>
      <c r="K62" s="7"/>
      <c r="L62" s="7"/>
      <c r="M62" s="7"/>
    </row>
    <row r="63" spans="2:13" s="3" customFormat="1" ht="21.75" customHeight="1" x14ac:dyDescent="0.3">
      <c r="B63" s="13" t="s">
        <v>27</v>
      </c>
      <c r="C63" s="25" t="s">
        <v>36</v>
      </c>
      <c r="D63" s="15">
        <v>45771</v>
      </c>
      <c r="E63" s="11">
        <v>2273.0722400000004</v>
      </c>
      <c r="F63" s="14">
        <v>6757</v>
      </c>
      <c r="G63"/>
      <c r="H63" s="7"/>
      <c r="I63" s="7"/>
      <c r="J63" s="7"/>
      <c r="K63" s="7"/>
      <c r="L63" s="7"/>
      <c r="M63" s="7"/>
    </row>
    <row r="64" spans="2:13" s="3" customFormat="1" ht="21.75" customHeight="1" x14ac:dyDescent="0.3">
      <c r="B64" s="13" t="s">
        <v>18</v>
      </c>
      <c r="C64" s="25" t="s">
        <v>36</v>
      </c>
      <c r="D64" s="15">
        <v>45771</v>
      </c>
      <c r="E64" s="11">
        <v>1.8</v>
      </c>
      <c r="F64" s="14" t="s">
        <v>28</v>
      </c>
      <c r="G64"/>
      <c r="H64" s="7"/>
      <c r="I64" s="7"/>
      <c r="J64" s="7"/>
      <c r="K64" s="7"/>
      <c r="L64" s="7"/>
      <c r="M64" s="7"/>
    </row>
    <row r="65" spans="2:13" s="3" customFormat="1" ht="21.75" customHeight="1" x14ac:dyDescent="0.3">
      <c r="B65" s="13" t="s">
        <v>52</v>
      </c>
      <c r="C65" s="25" t="s">
        <v>29</v>
      </c>
      <c r="D65" s="15">
        <v>45771</v>
      </c>
      <c r="E65" s="11">
        <v>2508.9165499999999</v>
      </c>
      <c r="F65" s="14">
        <v>4356</v>
      </c>
      <c r="G65"/>
      <c r="H65" s="7"/>
      <c r="I65" s="7"/>
      <c r="J65" s="7"/>
      <c r="K65" s="7"/>
      <c r="L65" s="7"/>
      <c r="M65" s="7"/>
    </row>
    <row r="66" spans="2:13" s="3" customFormat="1" ht="21.75" customHeight="1" x14ac:dyDescent="0.3">
      <c r="B66" s="13" t="s">
        <v>22</v>
      </c>
      <c r="C66" s="25" t="s">
        <v>36</v>
      </c>
      <c r="D66" s="15">
        <v>45771</v>
      </c>
      <c r="E66" s="44">
        <v>0.34</v>
      </c>
      <c r="F66" s="14" t="s">
        <v>28</v>
      </c>
      <c r="G66"/>
      <c r="H66" s="7"/>
      <c r="I66" s="7"/>
      <c r="J66" s="7"/>
      <c r="K66" s="7"/>
      <c r="L66" s="7"/>
      <c r="M66" s="7"/>
    </row>
    <row r="67" spans="2:13" s="3" customFormat="1" ht="21.75" customHeight="1" x14ac:dyDescent="0.3">
      <c r="B67" s="13" t="s">
        <v>53</v>
      </c>
      <c r="C67" s="25" t="s">
        <v>29</v>
      </c>
      <c r="D67" s="15">
        <v>45771</v>
      </c>
      <c r="E67" s="11">
        <v>789.42818999999997</v>
      </c>
      <c r="F67" s="14" t="s">
        <v>28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3">
      <c r="B68" s="27" t="s">
        <v>51</v>
      </c>
      <c r="C68" s="28"/>
      <c r="D68" s="28"/>
      <c r="E68" s="29">
        <f>SUM(E57:E67)</f>
        <v>7015.6310899999999</v>
      </c>
      <c r="F68" s="30"/>
      <c r="G68"/>
      <c r="H68" s="7"/>
      <c r="I68" s="7"/>
      <c r="J68" s="7"/>
      <c r="K68" s="7"/>
      <c r="L68" s="7"/>
      <c r="M68" s="7"/>
    </row>
    <row r="69" spans="2:13" s="3" customFormat="1" ht="12.75" customHeight="1" x14ac:dyDescent="0.3">
      <c r="B69" s="9" t="s">
        <v>54</v>
      </c>
      <c r="C69" s="10"/>
      <c r="D69" s="10"/>
      <c r="E69" s="10"/>
      <c r="F69" s="26"/>
      <c r="G69"/>
      <c r="H69" s="7"/>
      <c r="I69" s="7"/>
      <c r="J69" s="7"/>
      <c r="K69" s="7"/>
      <c r="L69" s="7"/>
      <c r="M69" s="7"/>
    </row>
    <row r="70" spans="2:13" s="3" customFormat="1" ht="21.75" customHeight="1" x14ac:dyDescent="0.3">
      <c r="B70" s="13" t="s">
        <v>30</v>
      </c>
      <c r="C70" s="25" t="s">
        <v>36</v>
      </c>
      <c r="D70" s="15">
        <v>45800</v>
      </c>
      <c r="E70" s="11">
        <v>219.08530999999999</v>
      </c>
      <c r="F70" s="14">
        <v>145</v>
      </c>
      <c r="G70"/>
      <c r="H70"/>
      <c r="I70" s="7"/>
      <c r="J70" s="7"/>
      <c r="K70" s="7"/>
      <c r="L70" s="7"/>
      <c r="M70" s="7"/>
    </row>
    <row r="71" spans="2:13" s="3" customFormat="1" ht="21.75" customHeight="1" x14ac:dyDescent="0.3">
      <c r="B71" s="13" t="s">
        <v>31</v>
      </c>
      <c r="C71" s="25" t="s">
        <v>36</v>
      </c>
      <c r="D71" s="15">
        <v>45800</v>
      </c>
      <c r="E71" s="11">
        <v>53.8352</v>
      </c>
      <c r="F71" s="14">
        <v>555</v>
      </c>
      <c r="G71"/>
      <c r="H71"/>
      <c r="I71" s="7"/>
      <c r="J71" s="7"/>
      <c r="K71" s="7"/>
      <c r="L71" s="7"/>
      <c r="M71" s="7"/>
    </row>
    <row r="72" spans="2:13" s="3" customFormat="1" ht="21.75" customHeight="1" x14ac:dyDescent="0.3">
      <c r="B72" s="13" t="s">
        <v>32</v>
      </c>
      <c r="C72" s="25" t="s">
        <v>36</v>
      </c>
      <c r="D72" s="15">
        <v>45800</v>
      </c>
      <c r="E72" s="11">
        <v>10.197899999999999</v>
      </c>
      <c r="F72" s="14">
        <v>118</v>
      </c>
      <c r="G72"/>
      <c r="H72"/>
      <c r="I72" s="7"/>
      <c r="J72" s="7"/>
      <c r="K72" s="7"/>
      <c r="L72" s="7"/>
      <c r="M72" s="7"/>
    </row>
    <row r="73" spans="2:13" s="3" customFormat="1" ht="21.75" customHeight="1" x14ac:dyDescent="0.3">
      <c r="B73" s="13" t="s">
        <v>27</v>
      </c>
      <c r="C73" s="25" t="s">
        <v>36</v>
      </c>
      <c r="D73" s="15">
        <v>45800</v>
      </c>
      <c r="E73" s="11">
        <v>2.38992</v>
      </c>
      <c r="F73" s="14">
        <v>7</v>
      </c>
      <c r="G73"/>
      <c r="H73"/>
      <c r="I73" s="7"/>
      <c r="J73" s="7"/>
      <c r="K73" s="7"/>
      <c r="L73" s="7"/>
      <c r="M73" s="7"/>
    </row>
    <row r="74" spans="2:13" s="3" customFormat="1" ht="21.75" customHeight="1" x14ac:dyDescent="0.3">
      <c r="B74" s="13" t="s">
        <v>18</v>
      </c>
      <c r="C74" s="25" t="s">
        <v>36</v>
      </c>
      <c r="D74" s="15">
        <v>45784</v>
      </c>
      <c r="E74" s="11">
        <v>40.020000000000003</v>
      </c>
      <c r="F74" s="14" t="s">
        <v>28</v>
      </c>
      <c r="G74"/>
      <c r="H74"/>
      <c r="I74" s="7"/>
      <c r="J74" s="7"/>
      <c r="K74" s="7"/>
      <c r="L74" s="7"/>
      <c r="M74" s="7"/>
    </row>
    <row r="75" spans="2:13" s="3" customFormat="1" ht="21.75" customHeight="1" x14ac:dyDescent="0.3">
      <c r="B75" s="13" t="s">
        <v>18</v>
      </c>
      <c r="C75" s="25" t="s">
        <v>36</v>
      </c>
      <c r="D75" s="15">
        <v>45800</v>
      </c>
      <c r="E75" s="11">
        <v>46.655999999999999</v>
      </c>
      <c r="F75" s="14">
        <v>10</v>
      </c>
      <c r="G75"/>
      <c r="H75"/>
      <c r="I75" s="7"/>
      <c r="J75" s="7"/>
      <c r="K75" s="7"/>
      <c r="L75" s="7"/>
      <c r="M75" s="7"/>
    </row>
    <row r="76" spans="2:13" s="3" customFormat="1" ht="21.75" customHeight="1" x14ac:dyDescent="0.3">
      <c r="B76" s="13" t="s">
        <v>19</v>
      </c>
      <c r="C76" s="25" t="s">
        <v>36</v>
      </c>
      <c r="D76" s="15">
        <v>45800</v>
      </c>
      <c r="E76" s="11">
        <v>27.119</v>
      </c>
      <c r="F76" s="14">
        <v>10</v>
      </c>
      <c r="G76"/>
      <c r="H76"/>
      <c r="I76" s="7"/>
      <c r="J76" s="7"/>
      <c r="K76" s="7"/>
      <c r="L76" s="7"/>
      <c r="M76" s="7"/>
    </row>
    <row r="77" spans="2:13" s="3" customFormat="1" ht="21.75" customHeight="1" x14ac:dyDescent="0.3">
      <c r="B77" s="13" t="s">
        <v>52</v>
      </c>
      <c r="C77" s="25" t="s">
        <v>29</v>
      </c>
      <c r="D77" s="15">
        <v>45800</v>
      </c>
      <c r="E77" s="11">
        <v>1.7758099999999999</v>
      </c>
      <c r="F77" s="14" t="s">
        <v>28</v>
      </c>
      <c r="G77"/>
      <c r="H77"/>
      <c r="I77" s="7"/>
      <c r="J77" s="7"/>
      <c r="K77" s="7"/>
      <c r="L77" s="7"/>
      <c r="M77" s="7"/>
    </row>
    <row r="78" spans="2:13" s="3" customFormat="1" ht="21.75" customHeight="1" x14ac:dyDescent="0.3">
      <c r="B78" s="13" t="s">
        <v>56</v>
      </c>
      <c r="C78" s="25" t="s">
        <v>29</v>
      </c>
      <c r="D78" s="15">
        <v>45784</v>
      </c>
      <c r="E78" s="11">
        <v>5123.0631199999998</v>
      </c>
      <c r="F78" s="14">
        <v>4353</v>
      </c>
      <c r="G78"/>
      <c r="H78"/>
      <c r="I78" s="7"/>
      <c r="J78" s="7"/>
      <c r="K78" s="7"/>
      <c r="L78" s="7"/>
      <c r="M78" s="7"/>
    </row>
    <row r="79" spans="2:13" s="3" customFormat="1" ht="21.75" customHeight="1" x14ac:dyDescent="0.3">
      <c r="B79" s="13" t="s">
        <v>45</v>
      </c>
      <c r="C79" s="25" t="s">
        <v>29</v>
      </c>
      <c r="D79" s="15">
        <v>45800</v>
      </c>
      <c r="E79" s="44">
        <v>0.52</v>
      </c>
      <c r="F79" s="14" t="s">
        <v>28</v>
      </c>
      <c r="G79"/>
      <c r="H79"/>
      <c r="I79" s="7"/>
      <c r="J79" s="7"/>
      <c r="K79" s="7"/>
      <c r="L79" s="7"/>
      <c r="M79" s="7"/>
    </row>
    <row r="80" spans="2:13" s="3" customFormat="1" ht="21.75" customHeight="1" x14ac:dyDescent="0.3">
      <c r="B80" s="13" t="s">
        <v>20</v>
      </c>
      <c r="C80" s="25" t="s">
        <v>36</v>
      </c>
      <c r="D80" s="15">
        <v>45800</v>
      </c>
      <c r="E80" s="11">
        <v>1.3919999999999999</v>
      </c>
      <c r="F80" s="14" t="s">
        <v>28</v>
      </c>
      <c r="G80"/>
      <c r="H80"/>
      <c r="I80" s="7"/>
      <c r="J80" s="7"/>
      <c r="K80" s="7"/>
      <c r="L80" s="7"/>
      <c r="M80" s="7"/>
    </row>
    <row r="81" spans="2:13" s="3" customFormat="1" ht="21.75" customHeight="1" x14ac:dyDescent="0.3">
      <c r="B81" s="13" t="s">
        <v>57</v>
      </c>
      <c r="C81" s="25" t="s">
        <v>29</v>
      </c>
      <c r="D81" s="15">
        <v>45800</v>
      </c>
      <c r="E81" s="11">
        <v>459.46</v>
      </c>
      <c r="F81" s="14">
        <v>662</v>
      </c>
      <c r="G81"/>
      <c r="H81"/>
      <c r="I81" s="7"/>
      <c r="J81" s="7"/>
      <c r="K81" s="7"/>
      <c r="L81" s="7"/>
      <c r="M81" s="7"/>
    </row>
    <row r="82" spans="2:13" s="3" customFormat="1" ht="21.75" customHeight="1" x14ac:dyDescent="0.3">
      <c r="B82" s="13" t="s">
        <v>21</v>
      </c>
      <c r="C82" s="25" t="s">
        <v>36</v>
      </c>
      <c r="D82" s="15">
        <v>45800</v>
      </c>
      <c r="E82" s="11">
        <v>2.17699</v>
      </c>
      <c r="F82" s="14" t="s">
        <v>28</v>
      </c>
      <c r="G82"/>
      <c r="H82"/>
      <c r="I82" s="7"/>
      <c r="J82" s="7"/>
      <c r="K82" s="7"/>
      <c r="L82" s="7"/>
      <c r="M82" s="7"/>
    </row>
    <row r="83" spans="2:13" s="3" customFormat="1" ht="21.75" customHeight="1" x14ac:dyDescent="0.3">
      <c r="B83" s="13" t="s">
        <v>58</v>
      </c>
      <c r="C83" s="25" t="s">
        <v>29</v>
      </c>
      <c r="D83" s="15">
        <v>45784</v>
      </c>
      <c r="E83" s="11">
        <v>127.31183</v>
      </c>
      <c r="F83" s="14">
        <v>34</v>
      </c>
      <c r="G83"/>
      <c r="H83"/>
      <c r="I83" s="7"/>
      <c r="J83" s="7"/>
      <c r="K83" s="7"/>
      <c r="L83" s="7"/>
      <c r="M83" s="7"/>
    </row>
    <row r="84" spans="2:13" s="3" customFormat="1" ht="21.75" customHeight="1" x14ac:dyDescent="0.3">
      <c r="B84" s="13" t="s">
        <v>59</v>
      </c>
      <c r="C84" s="25" t="s">
        <v>29</v>
      </c>
      <c r="D84" s="15">
        <v>45800</v>
      </c>
      <c r="E84" s="11">
        <v>70.86</v>
      </c>
      <c r="F84" s="14">
        <v>131</v>
      </c>
      <c r="G84"/>
      <c r="H84"/>
      <c r="I84" s="7"/>
      <c r="J84" s="7"/>
      <c r="K84" s="7"/>
      <c r="L84" s="7"/>
      <c r="M84" s="7"/>
    </row>
    <row r="85" spans="2:13" s="3" customFormat="1" ht="21.75" customHeight="1" x14ac:dyDescent="0.3">
      <c r="B85" s="13" t="s">
        <v>37</v>
      </c>
      <c r="C85" s="25" t="s">
        <v>29</v>
      </c>
      <c r="D85" s="15">
        <v>45784</v>
      </c>
      <c r="E85" s="11">
        <v>1.92</v>
      </c>
      <c r="F85" s="14" t="s">
        <v>28</v>
      </c>
      <c r="G85"/>
      <c r="H85"/>
      <c r="I85" s="7"/>
      <c r="J85" s="7"/>
      <c r="K85" s="7"/>
      <c r="L85" s="7"/>
      <c r="M85" s="7"/>
    </row>
    <row r="86" spans="2:13" s="3" customFormat="1" ht="21.75" customHeight="1" x14ac:dyDescent="0.3">
      <c r="B86" s="13" t="s">
        <v>37</v>
      </c>
      <c r="C86" s="25" t="s">
        <v>29</v>
      </c>
      <c r="D86" s="15">
        <v>45800</v>
      </c>
      <c r="E86" s="11">
        <v>2.68</v>
      </c>
      <c r="F86" s="14" t="s">
        <v>28</v>
      </c>
      <c r="G86"/>
      <c r="H86"/>
      <c r="I86" s="7"/>
      <c r="J86" s="7"/>
      <c r="K86" s="7"/>
      <c r="L86" s="7"/>
      <c r="M86" s="7"/>
    </row>
    <row r="87" spans="2:13" s="3" customFormat="1" ht="21.75" customHeight="1" x14ac:dyDescent="0.3">
      <c r="B87" s="13" t="s">
        <v>60</v>
      </c>
      <c r="C87" s="25" t="s">
        <v>29</v>
      </c>
      <c r="D87" s="15">
        <v>45784</v>
      </c>
      <c r="E87" s="11">
        <v>1230.1324999999999</v>
      </c>
      <c r="F87" s="14">
        <v>517</v>
      </c>
      <c r="G87"/>
      <c r="H87"/>
      <c r="I87" s="7"/>
      <c r="J87" s="7"/>
      <c r="K87" s="7"/>
      <c r="L87" s="7"/>
      <c r="M87" s="7"/>
    </row>
    <row r="88" spans="2:13" s="3" customFormat="1" ht="21.75" customHeight="1" x14ac:dyDescent="0.3">
      <c r="B88" s="13" t="s">
        <v>23</v>
      </c>
      <c r="C88" s="25" t="s">
        <v>36</v>
      </c>
      <c r="D88" s="15">
        <v>45784</v>
      </c>
      <c r="E88" s="11">
        <v>7.8419999999999996</v>
      </c>
      <c r="F88" s="14" t="s">
        <v>28</v>
      </c>
      <c r="G88"/>
      <c r="H88"/>
      <c r="I88" s="7"/>
      <c r="J88" s="7"/>
      <c r="K88" s="7"/>
      <c r="L88" s="7"/>
      <c r="M88" s="7"/>
    </row>
    <row r="89" spans="2:13" s="3" customFormat="1" ht="21.75" customHeight="1" x14ac:dyDescent="0.3">
      <c r="B89" s="13" t="s">
        <v>61</v>
      </c>
      <c r="C89" s="25" t="s">
        <v>29</v>
      </c>
      <c r="D89" s="15">
        <v>45790</v>
      </c>
      <c r="E89" s="11">
        <v>130.95791</v>
      </c>
      <c r="F89" s="14" t="s">
        <v>28</v>
      </c>
      <c r="G89"/>
      <c r="H89"/>
      <c r="I89" s="7"/>
      <c r="J89" s="7"/>
      <c r="K89" s="7"/>
      <c r="L89" s="7"/>
      <c r="M89" s="7"/>
    </row>
    <row r="90" spans="2:13" s="3" customFormat="1" ht="19.5" customHeight="1" x14ac:dyDescent="0.3">
      <c r="B90" s="27" t="s">
        <v>55</v>
      </c>
      <c r="C90" s="28"/>
      <c r="D90" s="28"/>
      <c r="E90" s="29">
        <f>SUM(E70:E89)</f>
        <v>7559.395489999999</v>
      </c>
      <c r="F90" s="30"/>
      <c r="G90"/>
      <c r="H90" s="7"/>
      <c r="I90" s="7"/>
      <c r="J90" s="7"/>
      <c r="K90" s="7"/>
      <c r="L90" s="7"/>
      <c r="M90" s="7"/>
    </row>
    <row r="91" spans="2:13" s="3" customFormat="1" ht="12.75" customHeight="1" x14ac:dyDescent="0.3">
      <c r="B91" s="9" t="s">
        <v>62</v>
      </c>
      <c r="C91" s="10"/>
      <c r="D91" s="10"/>
      <c r="E91" s="46"/>
      <c r="F91" s="47"/>
      <c r="G91"/>
      <c r="H91" s="7"/>
      <c r="I91" s="7"/>
      <c r="J91" s="7"/>
      <c r="K91" s="7"/>
      <c r="L91" s="7"/>
      <c r="M91" s="7"/>
    </row>
    <row r="92" spans="2:13" s="3" customFormat="1" ht="21.75" customHeight="1" x14ac:dyDescent="0.3">
      <c r="B92" s="49" t="s">
        <v>52</v>
      </c>
      <c r="C92" s="25" t="s">
        <v>29</v>
      </c>
      <c r="D92" s="15">
        <v>45833</v>
      </c>
      <c r="E92" s="39">
        <v>3.08134</v>
      </c>
      <c r="F92" s="48">
        <v>4</v>
      </c>
      <c r="G92"/>
      <c r="H92" s="7"/>
      <c r="I92" s="7"/>
      <c r="J92" s="7"/>
      <c r="K92" s="7"/>
      <c r="L92" s="7"/>
      <c r="M92" s="7"/>
    </row>
    <row r="93" spans="2:13" s="3" customFormat="1" ht="21.75" customHeight="1" x14ac:dyDescent="0.3">
      <c r="B93" s="49" t="s">
        <v>20</v>
      </c>
      <c r="C93" s="25" t="s">
        <v>36</v>
      </c>
      <c r="D93" s="15">
        <v>45833</v>
      </c>
      <c r="E93" s="45">
        <v>0.435</v>
      </c>
      <c r="F93" s="48" t="s">
        <v>28</v>
      </c>
      <c r="G93"/>
      <c r="H93" s="7"/>
      <c r="I93" s="7"/>
      <c r="J93" s="7"/>
      <c r="K93" s="7"/>
      <c r="L93" s="7"/>
      <c r="M93" s="7"/>
    </row>
    <row r="94" spans="2:13" s="3" customFormat="1" ht="24" customHeight="1" x14ac:dyDescent="0.3">
      <c r="B94" s="49" t="s">
        <v>57</v>
      </c>
      <c r="C94" s="25" t="s">
        <v>29</v>
      </c>
      <c r="D94" s="15">
        <v>45833</v>
      </c>
      <c r="E94" s="39">
        <v>0.59</v>
      </c>
      <c r="F94" s="48" t="s">
        <v>28</v>
      </c>
      <c r="G94"/>
      <c r="H94" s="7"/>
      <c r="I94" s="7"/>
      <c r="J94" s="7"/>
      <c r="K94" s="7"/>
      <c r="L94" s="7"/>
      <c r="M94" s="7"/>
    </row>
    <row r="95" spans="2:13" s="3" customFormat="1" ht="26.25" customHeight="1" x14ac:dyDescent="0.3">
      <c r="B95" s="49" t="s">
        <v>64</v>
      </c>
      <c r="C95" s="25" t="s">
        <v>29</v>
      </c>
      <c r="D95" s="15">
        <v>45833</v>
      </c>
      <c r="E95" s="39">
        <v>513.37390000000005</v>
      </c>
      <c r="F95" s="48">
        <v>6</v>
      </c>
      <c r="G95"/>
      <c r="H95" s="7"/>
      <c r="I95" s="7"/>
      <c r="J95" s="7"/>
      <c r="K95" s="7"/>
      <c r="L95" s="7"/>
      <c r="M95" s="7"/>
    </row>
    <row r="96" spans="2:13" s="3" customFormat="1" ht="24" customHeight="1" x14ac:dyDescent="0.3">
      <c r="B96" s="49" t="s">
        <v>65</v>
      </c>
      <c r="C96" s="25" t="s">
        <v>29</v>
      </c>
      <c r="D96" s="15">
        <v>45833</v>
      </c>
      <c r="E96" s="39">
        <v>3637.9409999999998</v>
      </c>
      <c r="F96" s="48">
        <v>677</v>
      </c>
      <c r="G96"/>
      <c r="H96" s="7"/>
      <c r="I96" s="7"/>
      <c r="J96" s="7"/>
      <c r="K96" s="7"/>
      <c r="L96" s="7"/>
      <c r="M96" s="7"/>
    </row>
    <row r="97" spans="2:13" s="3" customFormat="1" ht="21.75" customHeight="1" x14ac:dyDescent="0.3">
      <c r="B97" s="49" t="s">
        <v>59</v>
      </c>
      <c r="C97" s="25" t="s">
        <v>29</v>
      </c>
      <c r="D97" s="15">
        <v>45833</v>
      </c>
      <c r="E97" s="45">
        <v>0.17</v>
      </c>
      <c r="F97" s="48" t="s">
        <v>28</v>
      </c>
      <c r="G97"/>
      <c r="H97" s="7"/>
      <c r="I97" s="7"/>
      <c r="J97" s="7"/>
      <c r="K97" s="7"/>
      <c r="L97" s="7"/>
      <c r="M97" s="7"/>
    </row>
    <row r="98" spans="2:13" s="3" customFormat="1" ht="21.75" customHeight="1" x14ac:dyDescent="0.3">
      <c r="B98" s="49" t="s">
        <v>66</v>
      </c>
      <c r="C98" s="25" t="s">
        <v>29</v>
      </c>
      <c r="D98" s="15">
        <v>45833</v>
      </c>
      <c r="E98" s="39">
        <v>32.24024</v>
      </c>
      <c r="F98" s="48">
        <v>83</v>
      </c>
      <c r="G98"/>
      <c r="H98" s="7"/>
      <c r="I98" s="7"/>
      <c r="J98" s="7"/>
      <c r="K98" s="7"/>
      <c r="L98" s="7"/>
      <c r="M98" s="7"/>
    </row>
    <row r="99" spans="2:13" s="3" customFormat="1" ht="21.75" customHeight="1" x14ac:dyDescent="0.3">
      <c r="B99" s="49" t="s">
        <v>67</v>
      </c>
      <c r="C99" s="25" t="s">
        <v>29</v>
      </c>
      <c r="D99" s="15">
        <v>45833</v>
      </c>
      <c r="E99" s="39">
        <v>138.38999999999999</v>
      </c>
      <c r="F99" s="48">
        <v>83</v>
      </c>
      <c r="G99"/>
      <c r="H99" s="7"/>
      <c r="I99" s="7"/>
      <c r="J99" s="7"/>
      <c r="K99" s="7"/>
      <c r="L99" s="7"/>
      <c r="M99" s="7"/>
    </row>
    <row r="100" spans="2:13" s="3" customFormat="1" ht="21.75" customHeight="1" x14ac:dyDescent="0.3">
      <c r="B100" s="49" t="s">
        <v>23</v>
      </c>
      <c r="C100" s="25" t="s">
        <v>36</v>
      </c>
      <c r="D100" s="15">
        <v>45833</v>
      </c>
      <c r="E100" s="45">
        <v>0.4284</v>
      </c>
      <c r="F100" s="48" t="s">
        <v>28</v>
      </c>
      <c r="G100"/>
      <c r="H100" s="7"/>
      <c r="I100" s="7"/>
      <c r="J100" s="7"/>
      <c r="K100" s="7"/>
      <c r="L100" s="7"/>
      <c r="M100" s="7"/>
    </row>
    <row r="101" spans="2:13" s="3" customFormat="1" ht="21.75" customHeight="1" x14ac:dyDescent="0.3">
      <c r="B101" s="49" t="s">
        <v>68</v>
      </c>
      <c r="C101" s="25" t="s">
        <v>29</v>
      </c>
      <c r="D101" s="15">
        <v>45833</v>
      </c>
      <c r="E101" s="39">
        <v>734.52655000000004</v>
      </c>
      <c r="F101" s="48">
        <v>109</v>
      </c>
      <c r="G101"/>
      <c r="H101" s="7"/>
      <c r="I101" s="7"/>
      <c r="J101" s="7"/>
      <c r="K101" s="7"/>
      <c r="L101" s="7"/>
      <c r="M101" s="7"/>
    </row>
    <row r="102" spans="2:13" s="3" customFormat="1" ht="21.75" customHeight="1" x14ac:dyDescent="0.3">
      <c r="B102" s="49" t="s">
        <v>69</v>
      </c>
      <c r="C102" s="25" t="s">
        <v>29</v>
      </c>
      <c r="D102" s="15">
        <v>45833</v>
      </c>
      <c r="E102" s="39">
        <v>85.571740000000005</v>
      </c>
      <c r="F102" s="48" t="s">
        <v>28</v>
      </c>
      <c r="G102"/>
      <c r="H102" s="7"/>
      <c r="I102" s="7"/>
      <c r="J102" s="7"/>
      <c r="K102" s="7"/>
      <c r="L102" s="7"/>
      <c r="M102" s="7"/>
    </row>
    <row r="103" spans="2:13" s="3" customFormat="1" ht="19.5" customHeight="1" x14ac:dyDescent="0.3">
      <c r="B103" s="27" t="s">
        <v>63</v>
      </c>
      <c r="C103" s="28"/>
      <c r="D103" s="28"/>
      <c r="E103" s="29">
        <f>SUM(E92:E102)</f>
        <v>5146.7481699999998</v>
      </c>
      <c r="F103" s="30"/>
      <c r="G103"/>
      <c r="H103" s="7"/>
      <c r="I103" s="7"/>
      <c r="J103" s="7"/>
      <c r="K103" s="7"/>
      <c r="L103" s="7"/>
      <c r="M103" s="7"/>
    </row>
    <row r="104" spans="2:13" s="3" customFormat="1" ht="19.5" customHeight="1" x14ac:dyDescent="0.3">
      <c r="B104" s="34" t="s">
        <v>40</v>
      </c>
      <c r="C104" s="35"/>
      <c r="D104" s="35"/>
      <c r="E104" s="36">
        <f>+E43+E48+E55+E68+E90+E103</f>
        <v>22268.601539999996</v>
      </c>
      <c r="F104" s="37"/>
      <c r="G104"/>
      <c r="H104" s="7"/>
      <c r="I104" s="7"/>
      <c r="J104" s="7"/>
      <c r="K104" s="7"/>
      <c r="L104" s="7"/>
      <c r="M104" s="7"/>
    </row>
    <row r="105" spans="2:13" s="3" customFormat="1" ht="19.5" customHeight="1" x14ac:dyDescent="0.3">
      <c r="B105" s="31" t="s">
        <v>12</v>
      </c>
      <c r="C105" s="32"/>
      <c r="D105" s="32"/>
      <c r="E105" s="38">
        <f>+E37+E104</f>
        <v>107263.88659000001</v>
      </c>
      <c r="F105" s="33"/>
      <c r="G105"/>
      <c r="H105" s="40"/>
      <c r="I105" s="7"/>
      <c r="J105" s="7"/>
      <c r="K105" s="7"/>
      <c r="L105" s="7"/>
      <c r="M105" s="7"/>
    </row>
    <row r="106" spans="2:13" x14ac:dyDescent="0.3">
      <c r="B106"/>
      <c r="C106"/>
      <c r="D106"/>
      <c r="E106"/>
      <c r="F106"/>
    </row>
    <row r="107" spans="2:13" x14ac:dyDescent="0.3">
      <c r="B107"/>
      <c r="C107"/>
      <c r="D107"/>
      <c r="E107"/>
      <c r="F107"/>
    </row>
    <row r="108" spans="2:13" x14ac:dyDescent="0.3">
      <c r="B108"/>
      <c r="C108"/>
      <c r="D108"/>
      <c r="E108"/>
      <c r="F108"/>
    </row>
    <row r="109" spans="2:13" x14ac:dyDescent="0.3">
      <c r="B109"/>
      <c r="C109"/>
      <c r="D109"/>
      <c r="E109"/>
      <c r="F109"/>
    </row>
    <row r="110" spans="2:13" x14ac:dyDescent="0.3">
      <c r="B110"/>
      <c r="C110"/>
      <c r="D110"/>
      <c r="E110"/>
      <c r="F110"/>
    </row>
    <row r="111" spans="2:13" x14ac:dyDescent="0.3">
      <c r="B111"/>
      <c r="C111"/>
      <c r="D111"/>
      <c r="E111"/>
      <c r="F111"/>
    </row>
    <row r="112" spans="2:13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1:6" x14ac:dyDescent="0.3">
      <c r="B129"/>
      <c r="C129"/>
      <c r="D129"/>
      <c r="E129"/>
      <c r="F129"/>
    </row>
    <row r="130" spans="1:6" x14ac:dyDescent="0.3">
      <c r="B130"/>
      <c r="C130"/>
      <c r="D130"/>
      <c r="E130"/>
      <c r="F130"/>
    </row>
    <row r="131" spans="1:6" x14ac:dyDescent="0.3">
      <c r="A131" s="4"/>
      <c r="B131"/>
      <c r="C131"/>
      <c r="D131"/>
      <c r="E131"/>
      <c r="F131"/>
    </row>
    <row r="132" spans="1:6" x14ac:dyDescent="0.3">
      <c r="B132"/>
      <c r="C132"/>
      <c r="D132"/>
      <c r="E132"/>
      <c r="F132"/>
    </row>
    <row r="133" spans="1:6" x14ac:dyDescent="0.3">
      <c r="B133"/>
      <c r="C133"/>
      <c r="D133"/>
      <c r="E133"/>
      <c r="F133"/>
    </row>
    <row r="134" spans="1:6" x14ac:dyDescent="0.3">
      <c r="B134"/>
      <c r="C134"/>
      <c r="D134"/>
      <c r="E134"/>
      <c r="F134"/>
    </row>
    <row r="135" spans="1:6" x14ac:dyDescent="0.3">
      <c r="B135"/>
      <c r="C135"/>
      <c r="D135"/>
      <c r="E135"/>
      <c r="F135"/>
    </row>
    <row r="136" spans="1:6" x14ac:dyDescent="0.3">
      <c r="B136"/>
      <c r="C136"/>
      <c r="D136"/>
      <c r="E136"/>
      <c r="F136"/>
    </row>
    <row r="137" spans="1:6" x14ac:dyDescent="0.3">
      <c r="B137"/>
      <c r="C137"/>
      <c r="D137"/>
      <c r="E137"/>
      <c r="F137"/>
    </row>
    <row r="138" spans="1:6" x14ac:dyDescent="0.3">
      <c r="B138"/>
      <c r="C138"/>
      <c r="D138"/>
      <c r="E138"/>
      <c r="F138"/>
    </row>
    <row r="139" spans="1:6" x14ac:dyDescent="0.3">
      <c r="B139"/>
      <c r="C139"/>
      <c r="D139"/>
      <c r="E139"/>
      <c r="F139"/>
    </row>
    <row r="140" spans="1:6" x14ac:dyDescent="0.3">
      <c r="B140"/>
      <c r="C140"/>
      <c r="D140"/>
      <c r="E140"/>
      <c r="F140"/>
    </row>
    <row r="141" spans="1:6" x14ac:dyDescent="0.3">
      <c r="B141"/>
      <c r="C141"/>
      <c r="D141"/>
      <c r="E141"/>
      <c r="F141"/>
    </row>
    <row r="142" spans="1:6" x14ac:dyDescent="0.3">
      <c r="B142"/>
      <c r="C142"/>
      <c r="D142"/>
      <c r="E142"/>
      <c r="F142"/>
    </row>
    <row r="143" spans="1:6" x14ac:dyDescent="0.3">
      <c r="B143"/>
      <c r="C143"/>
      <c r="D143"/>
      <c r="E143"/>
      <c r="F143"/>
    </row>
    <row r="144" spans="1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</sheetData>
  <conditionalFormatting sqref="B19:D19">
    <cfRule type="expression" dxfId="4" priority="33">
      <formula>AND($E19="(em branco)",TODAY()&gt;$D19)</formula>
    </cfRule>
  </conditionalFormatting>
  <conditionalFormatting sqref="B36:D36">
    <cfRule type="expression" dxfId="3" priority="11">
      <formula>AND($E36="(em branco)",TODAY()&gt;$D36)</formula>
    </cfRule>
  </conditionalFormatting>
  <conditionalFormatting sqref="F5:F283">
    <cfRule type="expression" dxfId="2" priority="1">
      <formula>AND(ISBLANK($F5)=FALSE(),$F5&lt;=3)</formula>
    </cfRule>
  </conditionalFormatting>
  <conditionalFormatting sqref="F19">
    <cfRule type="expression" dxfId="1" priority="32">
      <formula>AND(ISBLANK($G19)=FALSE(),$G19&lt;=3)</formula>
    </cfRule>
  </conditionalFormatting>
  <conditionalFormatting sqref="F36">
    <cfRule type="expression" dxfId="0" priority="10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2" manualBreakCount="2">
    <brk id="48" max="16383" man="1"/>
    <brk id="9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2025-07-02T16:29:01Z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