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20610" yWindow="2430" windowWidth="20730" windowHeight="11040"/>
  </bookViews>
  <sheets>
    <sheet name="CalPags - Continente" sheetId="1" r:id="rId1"/>
    <sheet name="CalPags - RAM" sheetId="4" state="hidden" r:id="rId2"/>
  </sheets>
  <definedNames>
    <definedName name="_xlnm._FilterDatabase" localSheetId="0" hidden="1">'CalPags - Continente'!$B$1:$B$741</definedName>
    <definedName name="_xlnm._FilterDatabase" localSheetId="1" hidden="1">'CalPags - RAM'!$B$1:$B$594</definedName>
    <definedName name="_xlnm.Print_Area" localSheetId="0">'CalPags - Continente'!$B$1:$F$230</definedName>
    <definedName name="_xlnm.Print_Area" localSheetId="1">'CalPags - RAM'!$B$1:$F$86</definedName>
    <definedName name="_xlnm.Print_Titles" localSheetId="0">'CalPags - Continente'!$1:$3</definedName>
    <definedName name="_xlnm.Print_Titles" localSheetId="1">'CalPags - RAM'!$1:$3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" i="1" l="1"/>
  <c r="E229" i="1"/>
  <c r="E217" i="1" l="1"/>
  <c r="E84" i="4" l="1"/>
  <c r="E203" i="1"/>
  <c r="E81" i="4" l="1"/>
  <c r="E194" i="1"/>
  <c r="E75" i="4" l="1"/>
  <c r="E166" i="1"/>
  <c r="E52" i="4" l="1"/>
  <c r="E132" i="1" l="1"/>
  <c r="E46" i="4" l="1"/>
  <c r="E102" i="1"/>
  <c r="E40" i="4" l="1"/>
  <c r="E80" i="1" l="1"/>
  <c r="E31" i="4" l="1"/>
  <c r="E61" i="1" l="1"/>
  <c r="E19" i="4" l="1"/>
  <c r="E85" i="4" s="1"/>
  <c r="E34" i="1"/>
  <c r="E15" i="1" l="1"/>
  <c r="E13" i="4" l="1"/>
  <c r="E14" i="4" s="1"/>
  <c r="E86" i="4" s="1"/>
  <c r="E9" i="1" l="1"/>
  <c r="E16" i="1" s="1"/>
  <c r="E230" i="1" s="1"/>
</calcChain>
</file>

<file path=xl/sharedStrings.xml><?xml version="1.0" encoding="utf-8"?>
<sst xmlns="http://schemas.openxmlformats.org/spreadsheetml/2006/main" count="608" uniqueCount="119">
  <si>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</si>
  <si>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</si>
  <si>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</si>
  <si>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</si>
  <si>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</si>
  <si>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</si>
  <si>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 xml:space="preserve">Nº Beneficiários </t>
  </si>
  <si>
    <t>CALENDÁRIO DE PAGAMENTOS - RAM</t>
  </si>
  <si>
    <t>OUTUBRO</t>
  </si>
  <si>
    <t>OUTUBRO Total</t>
  </si>
  <si>
    <t>Adiantamento 70%</t>
  </si>
  <si>
    <t>NOVEMBRO</t>
  </si>
  <si>
    <t>NOVEMBRO Total</t>
  </si>
  <si>
    <t>2023 Total</t>
  </si>
  <si>
    <t>CAMPANHA 2023</t>
  </si>
  <si>
    <t>CAMPANHA 2023 Total</t>
  </si>
  <si>
    <t>A.1.2.1 Pagamento por vaca em aleitamento</t>
  </si>
  <si>
    <t>A.1.2.2 Pagamento aos pequenos ruminantes</t>
  </si>
  <si>
    <t>A.1.2.3 Pagamento ao leite de vaca</t>
  </si>
  <si>
    <t>PDR 2020 M9 Manutenção da atividade agrícola em zonas desfavorecidas</t>
  </si>
  <si>
    <t>Adiantamento 85%</t>
  </si>
  <si>
    <t>A.1.1 Apoio ao Rendimento Base</t>
  </si>
  <si>
    <t>A.2.1 Pagamento aos Pequenos Agricultores</t>
  </si>
  <si>
    <t>PEPAC F.7.1 Pagamentos Natura 2000 e Diretiva-Quadro da Água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</si>
  <si>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</si>
  <si>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</si>
  <si>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</si>
  <si>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</si>
  <si>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POSEI Medida 1 - Apoio Base aos Agricultores Madeirenses</t>
  </si>
  <si>
    <t>POSEI Medida 2 - Subação 2.1.1 Fileira da cana de açúcar - Transformação</t>
  </si>
  <si>
    <t>1ª Prestação 95%</t>
  </si>
  <si>
    <t>≤ 3</t>
  </si>
  <si>
    <t>Saldo</t>
  </si>
  <si>
    <t>JANEIRO</t>
  </si>
  <si>
    <t>JANEIRO Total</t>
  </si>
  <si>
    <t>2024 Total</t>
  </si>
  <si>
    <t>1ª Prestação</t>
  </si>
  <si>
    <t>A.1.2.4 Pagamento ao arroz</t>
  </si>
  <si>
    <t>A.1.2.5 Pagamento ao tomate para indústria</t>
  </si>
  <si>
    <t>A.1.2.6 Pagamento às proteaginosas</t>
  </si>
  <si>
    <t>A.2.2 Apoio Redistributivo Complementar</t>
  </si>
  <si>
    <t>A.3.1 Agricultura biológica</t>
  </si>
  <si>
    <t>A.3.2 Produção integrada – Culturas agrícolas</t>
  </si>
  <si>
    <t>C.1.1.4 Manutenção de raças autóctones</t>
  </si>
  <si>
    <t>100%</t>
  </si>
  <si>
    <t>QCA II - Medidas florestais do R 2080/92 - Prémio por perda de rendimento</t>
  </si>
  <si>
    <t>PRODER 2.3.2.2 Instalação de sistemas florestais e agroflorestais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</si>
  <si>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</si>
  <si>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</si>
  <si>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</si>
  <si>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</si>
  <si>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A.3.3.1 Maneio da pastagem permanente</t>
  </si>
  <si>
    <t>C.1.1.1.1.1 Conservação do solo –  Sementeira direta</t>
  </si>
  <si>
    <t>C.1.1.1.1.2 Conservação do solo - Enrelvamento</t>
  </si>
  <si>
    <t>C.1.1.1.1.3 Conservação do solo - Pastagens Biodiversas</t>
  </si>
  <si>
    <t>C.1.1.1.2 Uso eficiente da água</t>
  </si>
  <si>
    <t>C.1.1.2.2 Culturas permanentes e paisagens tradicionais</t>
  </si>
  <si>
    <t>C.1.1.3 Mosaico agroflorestal</t>
  </si>
  <si>
    <t>D.2.1 Planos Zonais Agroambientais</t>
  </si>
  <si>
    <t>PDR 2020 M7.3.1 Pagamentos Rede Natura</t>
  </si>
  <si>
    <t>PDR 2020 M8.1.1 Florestação de terras agrícolas e não agrícolas</t>
  </si>
  <si>
    <t>PDR 2020 M8.1.2 Instalação de sistemas agroflorestais</t>
  </si>
  <si>
    <t>RURIS - Florestação de terras agrícolas - Prémio por perda de rendimento</t>
  </si>
  <si>
    <t>QCA I - Medidas florestais do R 2328/91 - Prémio por perda de rendimento</t>
  </si>
  <si>
    <t>PEPAC F.8.6 Manutenção de muros de pedra de croché em Porto Santo</t>
  </si>
  <si>
    <t>PEPAC F.8.7 Manutenção dos bardos em urze</t>
  </si>
  <si>
    <t>PEPAC F.6.1 Apoio a zonas com condicionantes naturais ou específicas - Madeira</t>
  </si>
  <si>
    <t>PEPAC F.6.2 Apoio a zonas com condicionantes naturais ou específicas - Porto Santo</t>
  </si>
  <si>
    <t xml:space="preserve">POSEI Medida 2 - Ação 2.5 Fileira da banana </t>
  </si>
  <si>
    <t>1ª Prestação 90%</t>
  </si>
  <si>
    <t>MARÇO</t>
  </si>
  <si>
    <t>MARÇO Total</t>
  </si>
  <si>
    <t>A.1.2.10 Pagamento à multiplicação de sementes certificadas</t>
  </si>
  <si>
    <t>A.3.3.2 Promoção da fertilização orgânica</t>
  </si>
  <si>
    <t>A.3.4 Melhorar a eficiência alimentar animal</t>
  </si>
  <si>
    <t>A.3.5 Bem-estar animal e uso racional de antimicrobianos</t>
  </si>
  <si>
    <t>A.3.6 Práticas promotoras da biodiversidade</t>
  </si>
  <si>
    <t>C.1.1.2.1 Montados e lameiros</t>
  </si>
  <si>
    <t>PEPAC F.8.1 Apoio ao regime de Produção Integrada</t>
  </si>
  <si>
    <t>PEPAC F.8.8 Compromissos silvoambientais e climáticos</t>
  </si>
  <si>
    <t>PRODERAM 2020 Submedida 8.1. Apoio aos custos de florestação/criação de zonas arborizadas</t>
  </si>
  <si>
    <t>ABRIL</t>
  </si>
  <si>
    <t>ABRIL Total</t>
  </si>
  <si>
    <t>D.2.2 Gestão do montado por resultados</t>
  </si>
  <si>
    <t>D.2.3 Gestão integrada em zonas críticas</t>
  </si>
  <si>
    <t>D.2.4 Proteção de espécies com estatuto – Superfície agrícola</t>
  </si>
  <si>
    <t>D.2.5 Proteção de espécies com estatuto – Silvoambientais</t>
  </si>
  <si>
    <t>POSEI Medida 2 - Subação 2.1.2 Fileira da cana de açúcar - Envelhecimento de rum da Madeira</t>
  </si>
  <si>
    <t>POSEI Medida 2 - Subação 2.2.1 Fileira do leite - Transformação</t>
  </si>
  <si>
    <t>POSEI Medida 2 - Subação 2.3.3 Fileira da carne - Ajuda à aquisição de reprodutores</t>
  </si>
  <si>
    <t>POSEI Medida 2 - Subação 2.4.3 Fileira do vinho - Envelhecimento de vinhos com DOP Madeira</t>
  </si>
  <si>
    <t>MAIO</t>
  </si>
  <si>
    <t>MAIO Total</t>
  </si>
  <si>
    <t>POSEI Medida 2 - Subação 2.3.4 Fileira da carne - Ajuda ao abate de frangos de carne</t>
  </si>
  <si>
    <t>POSEI Medida 2 - Ação 2.7 Ajuda à produção de ovos</t>
  </si>
  <si>
    <t>2ª Prestação</t>
  </si>
  <si>
    <t>A.1.2.8 Pagamento ao milho grão</t>
  </si>
  <si>
    <t>A.1.2.9 Pagamento ao milho silagem</t>
  </si>
  <si>
    <t>JUNHO</t>
  </si>
  <si>
    <t>JUNHO Total</t>
  </si>
  <si>
    <t>A.1.2.7 Pagamento aos cereais praganosos</t>
  </si>
  <si>
    <t>2ª prestação</t>
  </si>
  <si>
    <t>POSEI Medida 2 - Subação 2.1.3 Fileira da cana de açúcar - Produção de mel-de-cana</t>
  </si>
  <si>
    <t>POSEI Medida 2 - Subação 2.2.2 Fileira do leite - Ajuda à vaca leiteira</t>
  </si>
  <si>
    <t>POSEI Medida 2 - Subação 2.3.1 Fileira da carne - Ajuda ao abate bovinos</t>
  </si>
  <si>
    <t>POSEI Medida 2 - Subação 2.3.2 Fileira da carne - Ajuda ao abate suínos</t>
  </si>
  <si>
    <t>POSEI Medida 2 - Subação 2.4.1 Fileira do vinho - Produção</t>
  </si>
  <si>
    <t>POSEI Medida 2 - Subação 2.4.2 Fileira do vinho - Transformação</t>
  </si>
  <si>
    <t>POSEI Medida 2 - Ação 2.6 Apoio à transformação de produtos agropecuários originários da RAM</t>
  </si>
  <si>
    <t>POSEI Medida 3 - Ação 3.1 Apoio à expedição de certos produtos originários da RAM</t>
  </si>
  <si>
    <t>POSEI Medida 3 - Ação 3.2 Apoio à comercialização de certos produtos originários da RAM, no mercado local</t>
  </si>
  <si>
    <t>JULHO</t>
  </si>
  <si>
    <t>JULHO Total</t>
  </si>
  <si>
    <t>AGOSTO</t>
  </si>
  <si>
    <t>AGOSTO Total</t>
  </si>
  <si>
    <t>SETEMBRO</t>
  </si>
  <si>
    <t>SETEMBRO Total</t>
  </si>
  <si>
    <t>1 A 15 DE OUTUBRO</t>
  </si>
  <si>
    <t>1 A 15 DE OUTUBRO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</si>
</sst>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_-* #,##0\ _€_-;\-* #,##0\ _€_-;_-* &quot;-&quot;??\ _€_-;_-@_-"/>
    <numFmt numFmtId="168" formatCode="#,##0.0"/>
    <numFmt numFmtId="169" formatCode="0.00000000000000"/>
    <numFmt numFmtId="170" formatCode="#,##0.00000"/>
    <numFmt numFmtId="171" formatCode="#,##0.000"/>
  </numFmts>
  <fonts count="1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165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164" fontId="3" fillId="2" borderId="0" xfId="2" applyNumberFormat="1" applyFont="1" applyFill="1" applyAlignment="1">
      <alignment horizontal="left" vertical="center"/>
    </xf>
    <xf numFmtId="164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vertical="center"/>
    </xf>
    <xf numFmtId="3" fontId="9" fillId="5" borderId="7" xfId="0" applyNumberFormat="1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7" fillId="7" borderId="3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indent="1"/>
    </xf>
    <xf numFmtId="165" fontId="7" fillId="0" borderId="7" xfId="0" applyNumberFormat="1" applyFont="1" applyBorder="1" applyAlignment="1">
      <alignment horizontal="center" vertical="center"/>
    </xf>
    <xf numFmtId="3" fontId="7" fillId="7" borderId="7" xfId="0" applyNumberFormat="1" applyFont="1" applyFill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  <xf numFmtId="0" fontId="12" fillId="0" borderId="1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1"/>
    </xf>
    <xf numFmtId="3" fontId="13" fillId="7" borderId="3" xfId="0" applyNumberFormat="1" applyFont="1" applyFill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 indent="1"/>
    </xf>
    <xf numFmtId="165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right" vertical="center"/>
    </xf>
    <xf numFmtId="3" fontId="7" fillId="7" borderId="4" xfId="0" applyNumberFormat="1" applyFont="1" applyFill="1" applyBorder="1" applyAlignment="1">
      <alignment horizontal="right" vertical="center"/>
    </xf>
    <xf numFmtId="9" fontId="8" fillId="0" borderId="3" xfId="0" applyNumberFormat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3" fontId="13" fillId="7" borderId="4" xfId="0" applyNumberFormat="1" applyFont="1" applyFill="1" applyBorder="1" applyAlignment="1">
      <alignment horizontal="right" vertical="center"/>
    </xf>
    <xf numFmtId="169" fontId="5" fillId="7" borderId="0" xfId="0" applyNumberFormat="1" applyFont="1" applyFill="1"/>
    <xf numFmtId="3" fontId="14" fillId="7" borderId="0" xfId="0" applyNumberFormat="1" applyFont="1" applyFill="1"/>
    <xf numFmtId="170" fontId="5" fillId="7" borderId="0" xfId="0" applyNumberFormat="1" applyFont="1" applyFill="1"/>
    <xf numFmtId="3" fontId="0" fillId="7" borderId="0" xfId="0" applyNumberFormat="1" applyFill="1" applyBorder="1"/>
    <xf numFmtId="3" fontId="13" fillId="7" borderId="0" xfId="0" applyNumberFormat="1" applyFont="1" applyFill="1" applyBorder="1" applyAlignment="1">
      <alignment horizontal="right" vertical="center"/>
    </xf>
    <xf numFmtId="3" fontId="7" fillId="7" borderId="4" xfId="0" applyNumberFormat="1" applyFont="1" applyFill="1" applyBorder="1" applyAlignment="1">
      <alignment vertical="center"/>
    </xf>
    <xf numFmtId="168" fontId="0" fillId="7" borderId="0" xfId="0" applyNumberFormat="1" applyFill="1" applyBorder="1"/>
    <xf numFmtId="168" fontId="0" fillId="7" borderId="0" xfId="0" applyNumberFormat="1" applyFill="1"/>
    <xf numFmtId="0" fontId="0" fillId="7" borderId="0" xfId="0" applyFill="1"/>
    <xf numFmtId="170" fontId="0" fillId="7" borderId="0" xfId="0" applyNumberFormat="1" applyFill="1"/>
    <xf numFmtId="168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0" fillId="0" borderId="0" xfId="0" applyNumberFormat="1"/>
    <xf numFmtId="9" fontId="8" fillId="0" borderId="7" xfId="0" applyNumberFormat="1" applyFont="1" applyFill="1" applyBorder="1" applyAlignment="1">
      <alignment horizontal="left" vertical="center" wrapText="1" indent="1"/>
    </xf>
    <xf numFmtId="3" fontId="7" fillId="7" borderId="8" xfId="0" applyNumberFormat="1" applyFont="1" applyFill="1" applyBorder="1" applyAlignment="1">
      <alignment horizontal="right" vertical="center"/>
    </xf>
    <xf numFmtId="168" fontId="7" fillId="7" borderId="3" xfId="0" applyNumberFormat="1" applyFont="1" applyFill="1" applyBorder="1" applyAlignment="1">
      <alignment vertical="center"/>
    </xf>
    <xf numFmtId="1" fontId="5" fillId="7" borderId="0" xfId="0" applyNumberFormat="1" applyFont="1" applyFill="1"/>
    <xf numFmtId="171" fontId="0" fillId="7" borderId="0" xfId="0" applyNumberFormat="1" applyFill="1"/>
    <xf numFmtId="167" fontId="5" fillId="7" borderId="0" xfId="1" applyNumberFormat="1" applyFont="1" applyFill="1"/>
    <xf numFmtId="167" fontId="5" fillId="0" borderId="0" xfId="0" applyNumberFormat="1" applyFont="1"/>
    <xf numFmtId="168" fontId="9" fillId="5" borderId="7" xfId="0" applyNumberFormat="1" applyFont="1" applyFill="1" applyBorder="1" applyAlignment="1">
      <alignment vertical="center"/>
    </xf>
    <xf numFmtId="22" fontId="9" fillId="3" borderId="1" xfId="0" quotePrefix="1" applyNumberFormat="1" applyFont="1" applyFill="1" applyBorder="1" applyAlignment="1">
      <alignment horizontal="left" vertical="center" indent="1"/>
    </xf>
    <xf numFmtId="4" fontId="5" fillId="7" borderId="0" xfId="0" applyNumberFormat="1" applyFont="1" applyFill="1"/>
  </cellXfs>
  <cellStyles count="3">
    <cellStyle name="Normal" xfId="0" builtinId="0"/>
    <cellStyle name="Normal 2" xfId="2"/>
    <cellStyle name="Vírgula" xfId="1" builtinId="3"/>
  </cellStyles>
  <dxfs count="15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741"/>
  <sheetViews>
    <sheetView showGridLines="0" tabSelected="1" zoomScaleNormal="100" workbookViewId="0">
      <pane ySplit="3" topLeftCell="A218" activePane="bottomLeft" state="frozen"/>
      <selection pane="bottomLeft"/>
    </sheetView>
  </sheetViews>
  <sheetFormatPr defaultRowHeight="13" x14ac:dyDescent="0.3"/>
  <cols>
    <col min="1" max="1" width="1.3984375" style="5" customWidth="1"/>
    <col min="2" max="2" width="70.296875" style="5" customWidth="1"/>
    <col min="3" max="3" width="17" style="5" customWidth="1"/>
    <col min="4" max="4" width="12.8984375" style="5" customWidth="1"/>
    <col min="5" max="5" width="12.09765625" style="5" customWidth="1"/>
    <col min="6" max="6" width="10.8984375" style="5" customWidth="1"/>
    <col min="7" max="7" width="10.8984375" bestFit="1" customWidth="1"/>
    <col min="9" max="9" width="16.69921875" bestFit="1" customWidth="1"/>
  </cols>
  <sheetData>
    <row r="1" spans="2:202" s="1" customFormat="1" ht="21.75" customHeight="1" x14ac:dyDescent="0.3">
      <c r="B1" s="2" t="s">
        <v>0</v>
      </c>
      <c r="C1" s="2"/>
      <c r="D1" s="3"/>
      <c r="E1" s="3"/>
      <c r="F1" s="3" t="s">
        <v>14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3">
      <c r="C2" s="6"/>
      <c r="D2"/>
      <c r="E2"/>
      <c r="F2"/>
      <c r="G2"/>
      <c r="H2"/>
      <c r="I2"/>
      <c r="J2"/>
      <c r="K2"/>
      <c r="L2" s="7"/>
    </row>
    <row r="3" spans="2:202" s="8" customFormat="1" ht="20" x14ac:dyDescent="0.3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4" x14ac:dyDescent="0.3">
      <c r="B4" s="36">
        <v>2023</v>
      </c>
      <c r="C4" s="37"/>
      <c r="D4" s="37"/>
      <c r="E4" s="37"/>
      <c r="F4" s="38"/>
      <c r="G4"/>
      <c r="H4" s="9"/>
      <c r="I4" s="9"/>
      <c r="J4" s="9"/>
      <c r="K4" s="9"/>
      <c r="L4" s="9"/>
      <c r="M4" s="9"/>
    </row>
    <row r="5" spans="2:202" s="5" customFormat="1" ht="12.75" customHeight="1" x14ac:dyDescent="0.3">
      <c r="B5" s="15" t="s">
        <v>8</v>
      </c>
      <c r="C5" s="16"/>
      <c r="D5" s="16"/>
      <c r="E5" s="16"/>
      <c r="F5" s="31"/>
      <c r="G5"/>
      <c r="H5" s="9"/>
      <c r="I5" s="9"/>
      <c r="J5" s="9"/>
      <c r="K5" s="9"/>
      <c r="L5" s="9"/>
      <c r="M5" s="9"/>
    </row>
    <row r="6" spans="2:202" s="5" customFormat="1" ht="23.25" customHeight="1" x14ac:dyDescent="0.3">
      <c r="B6" s="19" t="s">
        <v>16</v>
      </c>
      <c r="C6" s="21" t="s">
        <v>10</v>
      </c>
      <c r="D6" s="20">
        <v>45226</v>
      </c>
      <c r="E6" s="46">
        <v>34543.987200000003</v>
      </c>
      <c r="F6" s="18">
        <v>14079</v>
      </c>
      <c r="G6"/>
      <c r="H6" s="9"/>
      <c r="I6" s="9"/>
      <c r="J6" s="9"/>
      <c r="K6" s="9"/>
      <c r="L6" s="9"/>
      <c r="M6" s="9"/>
    </row>
    <row r="7" spans="2:202" s="5" customFormat="1" ht="23.25" customHeight="1" x14ac:dyDescent="0.3">
      <c r="B7" s="19" t="s">
        <v>17</v>
      </c>
      <c r="C7" s="21" t="s">
        <v>10</v>
      </c>
      <c r="D7" s="20">
        <v>45226</v>
      </c>
      <c r="E7" s="46">
        <v>23766.814579999998</v>
      </c>
      <c r="F7" s="18">
        <v>17102</v>
      </c>
      <c r="G7"/>
      <c r="H7" s="9"/>
      <c r="I7" s="9"/>
      <c r="J7" s="9"/>
      <c r="K7" s="9"/>
      <c r="L7" s="9"/>
      <c r="M7" s="9"/>
    </row>
    <row r="8" spans="2:202" s="5" customFormat="1" ht="23.25" customHeight="1" x14ac:dyDescent="0.3">
      <c r="B8" s="19" t="s">
        <v>18</v>
      </c>
      <c r="C8" s="21" t="s">
        <v>10</v>
      </c>
      <c r="D8" s="20">
        <v>45226</v>
      </c>
      <c r="E8" s="46">
        <v>11642.820470000001</v>
      </c>
      <c r="F8" s="18">
        <v>1507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3">
      <c r="B9" s="32" t="s">
        <v>9</v>
      </c>
      <c r="C9" s="33"/>
      <c r="D9" s="33"/>
      <c r="E9" s="34">
        <f>SUM(E6:E8)</f>
        <v>69953.62225</v>
      </c>
      <c r="F9" s="35"/>
      <c r="G9"/>
      <c r="H9" s="9"/>
      <c r="I9" s="9"/>
      <c r="J9" s="9"/>
      <c r="K9" s="9"/>
      <c r="L9" s="9"/>
      <c r="M9" s="9"/>
    </row>
    <row r="10" spans="2:202" s="5" customFormat="1" ht="12.75" customHeight="1" x14ac:dyDescent="0.3">
      <c r="B10" s="15" t="s">
        <v>11</v>
      </c>
      <c r="C10" s="16"/>
      <c r="D10" s="16"/>
      <c r="E10" s="16"/>
      <c r="F10" s="31"/>
      <c r="G10"/>
      <c r="H10" s="9"/>
      <c r="I10" s="9"/>
      <c r="J10" s="9"/>
      <c r="K10" s="9"/>
      <c r="L10" s="9"/>
      <c r="M10" s="9"/>
    </row>
    <row r="11" spans="2:202" s="5" customFormat="1" ht="23.25" customHeight="1" x14ac:dyDescent="0.3">
      <c r="B11" s="19" t="s">
        <v>19</v>
      </c>
      <c r="C11" s="21" t="s">
        <v>20</v>
      </c>
      <c r="D11" s="20">
        <v>45245</v>
      </c>
      <c r="E11" s="46">
        <v>76969.669569999998</v>
      </c>
      <c r="F11" s="18">
        <v>91220</v>
      </c>
      <c r="G11"/>
      <c r="H11" s="9"/>
      <c r="I11" s="9"/>
      <c r="J11" s="9"/>
      <c r="K11" s="9"/>
      <c r="L11" s="9"/>
      <c r="M11" s="9"/>
    </row>
    <row r="12" spans="2:202" s="5" customFormat="1" ht="23.25" customHeight="1" x14ac:dyDescent="0.3">
      <c r="B12" s="48" t="s">
        <v>19</v>
      </c>
      <c r="C12" s="49" t="s">
        <v>20</v>
      </c>
      <c r="D12" s="50">
        <v>45254</v>
      </c>
      <c r="E12" s="51">
        <v>54437.36578</v>
      </c>
      <c r="F12" s="52">
        <v>44074</v>
      </c>
      <c r="G12"/>
      <c r="H12" s="9"/>
      <c r="I12" s="9"/>
      <c r="J12" s="9"/>
      <c r="K12" s="9"/>
      <c r="L12" s="9"/>
      <c r="M12" s="9"/>
    </row>
    <row r="13" spans="2:202" s="5" customFormat="1" ht="23.25" customHeight="1" x14ac:dyDescent="0.3">
      <c r="B13" s="48" t="s">
        <v>21</v>
      </c>
      <c r="C13" s="49" t="s">
        <v>10</v>
      </c>
      <c r="D13" s="50">
        <v>45254</v>
      </c>
      <c r="E13" s="51">
        <v>150985.92360000004</v>
      </c>
      <c r="F13" s="52">
        <v>68278</v>
      </c>
      <c r="G13"/>
      <c r="H13" s="9"/>
      <c r="I13" s="9"/>
      <c r="J13" s="9"/>
      <c r="K13" s="9"/>
      <c r="L13" s="9"/>
      <c r="M13" s="9"/>
    </row>
    <row r="14" spans="2:202" s="5" customFormat="1" ht="23.25" customHeight="1" x14ac:dyDescent="0.3">
      <c r="B14" s="48" t="s">
        <v>22</v>
      </c>
      <c r="C14" s="49" t="s">
        <v>10</v>
      </c>
      <c r="D14" s="50">
        <v>45254</v>
      </c>
      <c r="E14" s="51">
        <v>41453.160000000003</v>
      </c>
      <c r="F14" s="52">
        <v>71834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3">
      <c r="B15" s="32" t="s">
        <v>12</v>
      </c>
      <c r="C15" s="33"/>
      <c r="D15" s="33"/>
      <c r="E15" s="34">
        <f>SUM(E11:E14)</f>
        <v>323846.11895000003</v>
      </c>
      <c r="F15" s="35"/>
      <c r="G15"/>
      <c r="H15" s="9"/>
      <c r="I15" s="9"/>
      <c r="J15" s="9"/>
      <c r="K15" s="9"/>
      <c r="L15" s="9"/>
      <c r="M15" s="9"/>
    </row>
    <row r="16" spans="2:202" ht="19.5" customHeight="1" x14ac:dyDescent="0.3">
      <c r="B16" s="39" t="s">
        <v>13</v>
      </c>
      <c r="C16" s="40"/>
      <c r="D16" s="40"/>
      <c r="E16" s="41">
        <f>+E9+E15</f>
        <v>393799.74120000005</v>
      </c>
      <c r="F16" s="42"/>
    </row>
    <row r="17" spans="2:13" s="5" customFormat="1" ht="14" x14ac:dyDescent="0.3">
      <c r="B17" s="36">
        <v>2024</v>
      </c>
      <c r="C17" s="37"/>
      <c r="D17" s="37"/>
      <c r="E17" s="37"/>
      <c r="F17" s="38"/>
      <c r="G17"/>
      <c r="H17" s="9"/>
      <c r="I17" s="9"/>
      <c r="J17" s="9"/>
      <c r="K17" s="9"/>
      <c r="L17" s="9"/>
      <c r="M17" s="9"/>
    </row>
    <row r="18" spans="2:13" s="5" customFormat="1" ht="12.75" customHeight="1" x14ac:dyDescent="0.3">
      <c r="B18" s="15" t="s">
        <v>33</v>
      </c>
      <c r="C18" s="16"/>
      <c r="D18" s="16"/>
      <c r="E18" s="16"/>
      <c r="F18" s="31"/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3">
      <c r="B19" s="19" t="s">
        <v>19</v>
      </c>
      <c r="C19" s="30" t="s">
        <v>32</v>
      </c>
      <c r="D19" s="20">
        <v>45316</v>
      </c>
      <c r="E19" s="46">
        <v>25675.348379999999</v>
      </c>
      <c r="F19" s="47">
        <v>118378</v>
      </c>
      <c r="G19"/>
      <c r="H19" s="9"/>
      <c r="I19" s="9"/>
      <c r="J19" s="9"/>
      <c r="K19" s="9"/>
      <c r="L19" s="9"/>
      <c r="M19" s="9"/>
    </row>
    <row r="20" spans="2:13" s="5" customFormat="1" ht="19.5" customHeight="1" x14ac:dyDescent="0.3">
      <c r="B20" s="19" t="s">
        <v>21</v>
      </c>
      <c r="C20" s="30" t="s">
        <v>36</v>
      </c>
      <c r="D20" s="20">
        <v>45316</v>
      </c>
      <c r="E20" s="46">
        <v>50601.827220000006</v>
      </c>
      <c r="F20" s="47">
        <v>64143</v>
      </c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3">
      <c r="B21" s="19" t="s">
        <v>16</v>
      </c>
      <c r="C21" s="30" t="s">
        <v>36</v>
      </c>
      <c r="D21" s="20">
        <v>45316</v>
      </c>
      <c r="E21" s="46">
        <v>12333.392760000001</v>
      </c>
      <c r="F21" s="47">
        <v>14050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3">
      <c r="B22" s="19" t="s">
        <v>17</v>
      </c>
      <c r="C22" s="30" t="s">
        <v>36</v>
      </c>
      <c r="D22" s="20">
        <v>45316</v>
      </c>
      <c r="E22" s="46">
        <v>8652.0126300000011</v>
      </c>
      <c r="F22" s="47">
        <v>17093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3">
      <c r="B23" s="19" t="s">
        <v>18</v>
      </c>
      <c r="C23" s="30" t="s">
        <v>36</v>
      </c>
      <c r="D23" s="20">
        <v>45316</v>
      </c>
      <c r="E23" s="46">
        <v>4168.9640099999997</v>
      </c>
      <c r="F23" s="47">
        <v>1515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3">
      <c r="B24" s="19" t="s">
        <v>37</v>
      </c>
      <c r="C24" s="30" t="s">
        <v>36</v>
      </c>
      <c r="D24" s="20">
        <v>45316</v>
      </c>
      <c r="E24" s="46">
        <v>9373.5053399999997</v>
      </c>
      <c r="F24" s="47">
        <v>837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3">
      <c r="B25" s="19" t="s">
        <v>38</v>
      </c>
      <c r="C25" s="30" t="s">
        <v>36</v>
      </c>
      <c r="D25" s="20">
        <v>45316</v>
      </c>
      <c r="E25" s="46">
        <v>4460.1753399999998</v>
      </c>
      <c r="F25" s="47">
        <v>292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3">
      <c r="B26" s="19" t="s">
        <v>39</v>
      </c>
      <c r="C26" s="30" t="s">
        <v>36</v>
      </c>
      <c r="D26" s="20">
        <v>45316</v>
      </c>
      <c r="E26" s="46">
        <v>992.27841000000001</v>
      </c>
      <c r="F26" s="47">
        <v>1468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3">
      <c r="B27" s="19" t="s">
        <v>22</v>
      </c>
      <c r="C27" s="30" t="s">
        <v>36</v>
      </c>
      <c r="D27" s="20">
        <v>45316</v>
      </c>
      <c r="E27" s="46">
        <v>15102.844999999999</v>
      </c>
      <c r="F27" s="47">
        <v>69171</v>
      </c>
      <c r="G27"/>
      <c r="H27" s="9"/>
      <c r="I27" s="9"/>
      <c r="J27" s="9"/>
      <c r="K27" s="9"/>
      <c r="L27" s="9"/>
      <c r="M27" s="9"/>
    </row>
    <row r="28" spans="2:13" s="5" customFormat="1" ht="19.5" customHeight="1" x14ac:dyDescent="0.3">
      <c r="B28" s="19" t="s">
        <v>40</v>
      </c>
      <c r="C28" s="30" t="s">
        <v>36</v>
      </c>
      <c r="D28" s="20">
        <v>45316</v>
      </c>
      <c r="E28" s="46">
        <v>60653.325600000004</v>
      </c>
      <c r="F28" s="47">
        <v>58445</v>
      </c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3">
      <c r="B29" s="19" t="s">
        <v>41</v>
      </c>
      <c r="C29" s="30" t="s">
        <v>36</v>
      </c>
      <c r="D29" s="20">
        <v>45316</v>
      </c>
      <c r="E29" s="46">
        <v>39542.965420000008</v>
      </c>
      <c r="F29" s="47">
        <v>8511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3">
      <c r="B30" s="19" t="s">
        <v>42</v>
      </c>
      <c r="C30" s="30" t="s">
        <v>36</v>
      </c>
      <c r="D30" s="20">
        <v>45316</v>
      </c>
      <c r="E30" s="46">
        <v>44240.944369999997</v>
      </c>
      <c r="F30" s="47">
        <v>10944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3">
      <c r="B31" s="19" t="s">
        <v>43</v>
      </c>
      <c r="C31" s="30" t="s">
        <v>44</v>
      </c>
      <c r="D31" s="20">
        <v>45316</v>
      </c>
      <c r="E31" s="46">
        <v>10122.6296</v>
      </c>
      <c r="F31" s="47">
        <v>5285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3">
      <c r="B32" s="19" t="s">
        <v>45</v>
      </c>
      <c r="C32" s="30" t="s">
        <v>44</v>
      </c>
      <c r="D32" s="20">
        <v>45316</v>
      </c>
      <c r="E32" s="46">
        <v>20.82995</v>
      </c>
      <c r="F32" s="47">
        <v>12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3">
      <c r="B33" s="19" t="s">
        <v>46</v>
      </c>
      <c r="C33" s="30" t="s">
        <v>44</v>
      </c>
      <c r="D33" s="20">
        <v>45316</v>
      </c>
      <c r="E33" s="17">
        <v>1096.6032499999999</v>
      </c>
      <c r="F33" s="47">
        <v>275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3">
      <c r="B34" s="32" t="s">
        <v>34</v>
      </c>
      <c r="C34" s="33"/>
      <c r="D34" s="33"/>
      <c r="E34" s="34">
        <f>SUM(E19:E33)</f>
        <v>287037.64727999998</v>
      </c>
      <c r="F34" s="35"/>
      <c r="G34"/>
      <c r="H34" s="9"/>
      <c r="I34" s="9"/>
      <c r="J34" s="9"/>
      <c r="K34" s="9"/>
      <c r="L34" s="9"/>
      <c r="M34" s="9"/>
    </row>
    <row r="35" spans="2:13" s="5" customFormat="1" ht="12.75" customHeight="1" x14ac:dyDescent="0.3">
      <c r="B35" s="15" t="s">
        <v>49</v>
      </c>
      <c r="C35" s="16"/>
      <c r="D35" s="16"/>
      <c r="E35" s="16"/>
      <c r="F35" s="31"/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3">
      <c r="B36" s="19" t="s">
        <v>21</v>
      </c>
      <c r="C36" s="30" t="s">
        <v>36</v>
      </c>
      <c r="D36" s="20">
        <v>45337</v>
      </c>
      <c r="E36" s="46">
        <v>2386.1975500000003</v>
      </c>
      <c r="F36" s="47">
        <v>1858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3">
      <c r="B37" s="19" t="s">
        <v>21</v>
      </c>
      <c r="C37" s="30" t="s">
        <v>36</v>
      </c>
      <c r="D37" s="20">
        <v>45345</v>
      </c>
      <c r="E37" s="46">
        <v>1487.20633</v>
      </c>
      <c r="F37" s="47">
        <v>1632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3">
      <c r="B38" s="19" t="s">
        <v>22</v>
      </c>
      <c r="C38" s="30" t="s">
        <v>36</v>
      </c>
      <c r="D38" s="20">
        <v>45337</v>
      </c>
      <c r="E38" s="46">
        <v>437.63</v>
      </c>
      <c r="F38" s="47">
        <v>1525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3">
      <c r="B39" s="19" t="s">
        <v>40</v>
      </c>
      <c r="C39" s="30" t="s">
        <v>36</v>
      </c>
      <c r="D39" s="20">
        <v>45337</v>
      </c>
      <c r="E39" s="46">
        <v>1569.3066799999999</v>
      </c>
      <c r="F39" s="47">
        <v>1566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3">
      <c r="B40" s="19" t="s">
        <v>40</v>
      </c>
      <c r="C40" s="30" t="s">
        <v>36</v>
      </c>
      <c r="D40" s="20">
        <v>45345</v>
      </c>
      <c r="E40" s="46">
        <v>543.69266000000005</v>
      </c>
      <c r="F40" s="47">
        <v>760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3">
      <c r="B41" s="19" t="s">
        <v>41</v>
      </c>
      <c r="C41" s="30" t="s">
        <v>36</v>
      </c>
      <c r="D41" s="20">
        <v>45337</v>
      </c>
      <c r="E41" s="46">
        <v>16147.923630000001</v>
      </c>
      <c r="F41" s="47">
        <v>3722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3">
      <c r="B42" s="19" t="s">
        <v>41</v>
      </c>
      <c r="C42" s="30" t="s">
        <v>36</v>
      </c>
      <c r="D42" s="20">
        <v>45345</v>
      </c>
      <c r="E42" s="46">
        <v>13459.278470000001</v>
      </c>
      <c r="F42" s="47">
        <v>11680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3">
      <c r="B43" s="19" t="s">
        <v>42</v>
      </c>
      <c r="C43" s="30" t="s">
        <v>36</v>
      </c>
      <c r="D43" s="20">
        <v>45337</v>
      </c>
      <c r="E43" s="46">
        <v>1364.09357</v>
      </c>
      <c r="F43" s="47">
        <v>285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3">
      <c r="B44" s="19" t="s">
        <v>42</v>
      </c>
      <c r="C44" s="30" t="s">
        <v>36</v>
      </c>
      <c r="D44" s="20">
        <v>45345</v>
      </c>
      <c r="E44" s="46">
        <v>6090.3038499999993</v>
      </c>
      <c r="F44" s="47">
        <v>11164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3">
      <c r="B45" s="19" t="s">
        <v>51</v>
      </c>
      <c r="C45" s="30" t="s">
        <v>36</v>
      </c>
      <c r="D45" s="20">
        <v>45345</v>
      </c>
      <c r="E45" s="46">
        <v>9183.4124700000011</v>
      </c>
      <c r="F45" s="47">
        <v>1285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3">
      <c r="B46" s="19" t="s">
        <v>52</v>
      </c>
      <c r="C46" s="30" t="s">
        <v>44</v>
      </c>
      <c r="D46" s="20">
        <v>45337</v>
      </c>
      <c r="E46" s="46">
        <v>526.98338000000001</v>
      </c>
      <c r="F46" s="47">
        <v>117</v>
      </c>
      <c r="G46"/>
      <c r="H46" s="9"/>
      <c r="I46" s="9"/>
      <c r="J46" s="9"/>
      <c r="K46" s="9"/>
      <c r="L46" s="9"/>
      <c r="M46" s="9"/>
    </row>
    <row r="47" spans="2:13" s="5" customFormat="1" ht="19.5" customHeight="1" x14ac:dyDescent="0.3">
      <c r="B47" s="19" t="s">
        <v>53</v>
      </c>
      <c r="C47" s="30" t="s">
        <v>44</v>
      </c>
      <c r="D47" s="20">
        <v>45345</v>
      </c>
      <c r="E47" s="46">
        <v>12720.198189999999</v>
      </c>
      <c r="F47" s="47">
        <v>6375</v>
      </c>
      <c r="G47"/>
      <c r="H47" s="9"/>
      <c r="I47" s="9"/>
      <c r="J47" s="9"/>
      <c r="K47" s="9"/>
      <c r="L47" s="9"/>
      <c r="M47" s="9"/>
    </row>
    <row r="48" spans="2:13" s="5" customFormat="1" ht="19.5" customHeight="1" x14ac:dyDescent="0.3">
      <c r="B48" s="19" t="s">
        <v>54</v>
      </c>
      <c r="C48" s="30" t="s">
        <v>44</v>
      </c>
      <c r="D48" s="20">
        <v>45345</v>
      </c>
      <c r="E48" s="46">
        <v>2809.9667000000004</v>
      </c>
      <c r="F48" s="47">
        <v>581</v>
      </c>
      <c r="G48"/>
      <c r="H48" s="9"/>
      <c r="I48" s="9"/>
      <c r="J48" s="9"/>
      <c r="K48" s="9"/>
      <c r="L48" s="9"/>
      <c r="M48" s="9"/>
    </row>
    <row r="49" spans="2:13" s="5" customFormat="1" ht="19.5" customHeight="1" x14ac:dyDescent="0.3">
      <c r="B49" s="56" t="s">
        <v>55</v>
      </c>
      <c r="C49" s="57" t="s">
        <v>44</v>
      </c>
      <c r="D49" s="20">
        <v>45345</v>
      </c>
      <c r="E49" s="58">
        <v>4252.8301899999997</v>
      </c>
      <c r="F49" s="59">
        <v>624</v>
      </c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3">
      <c r="B50" s="19" t="s">
        <v>56</v>
      </c>
      <c r="C50" s="30" t="s">
        <v>44</v>
      </c>
      <c r="D50" s="20">
        <v>45345</v>
      </c>
      <c r="E50" s="46">
        <v>21462.244180000002</v>
      </c>
      <c r="F50" s="47">
        <v>31110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3">
      <c r="B51" s="19" t="s">
        <v>57</v>
      </c>
      <c r="C51" s="30" t="s">
        <v>44</v>
      </c>
      <c r="D51" s="20">
        <v>45345</v>
      </c>
      <c r="E51" s="46">
        <v>30365.669420000002</v>
      </c>
      <c r="F51" s="47">
        <v>51972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3">
      <c r="B52" s="19" t="s">
        <v>43</v>
      </c>
      <c r="C52" s="30" t="s">
        <v>44</v>
      </c>
      <c r="D52" s="20">
        <v>45337</v>
      </c>
      <c r="E52" s="46">
        <v>937.07596999999998</v>
      </c>
      <c r="F52" s="47">
        <v>715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3">
      <c r="B53" s="19" t="s">
        <v>58</v>
      </c>
      <c r="C53" s="30" t="s">
        <v>44</v>
      </c>
      <c r="D53" s="20">
        <v>45345</v>
      </c>
      <c r="E53" s="46">
        <v>5025.6849299999994</v>
      </c>
      <c r="F53" s="47">
        <v>902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3">
      <c r="B54" s="19" t="s">
        <v>59</v>
      </c>
      <c r="C54" s="30" t="s">
        <v>44</v>
      </c>
      <c r="D54" s="20">
        <v>45337</v>
      </c>
      <c r="E54" s="46">
        <v>8969.010330000001</v>
      </c>
      <c r="F54" s="47">
        <v>8113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3">
      <c r="B55" s="19" t="s">
        <v>60</v>
      </c>
      <c r="C55" s="30" t="s">
        <v>44</v>
      </c>
      <c r="D55" s="20">
        <v>45345</v>
      </c>
      <c r="E55" s="46">
        <v>427.31208000000004</v>
      </c>
      <c r="F55" s="47">
        <v>88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3">
      <c r="B56" s="19" t="s">
        <v>61</v>
      </c>
      <c r="C56" s="30" t="s">
        <v>44</v>
      </c>
      <c r="D56" s="20">
        <v>45345</v>
      </c>
      <c r="E56" s="46">
        <v>124.98231</v>
      </c>
      <c r="F56" s="47">
        <v>21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3">
      <c r="B57" s="19" t="s">
        <v>62</v>
      </c>
      <c r="C57" s="30" t="s">
        <v>44</v>
      </c>
      <c r="D57" s="20">
        <v>45337</v>
      </c>
      <c r="E57" s="46">
        <v>5990.9456600000003</v>
      </c>
      <c r="F57" s="47">
        <v>2202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3">
      <c r="B58" s="19" t="s">
        <v>63</v>
      </c>
      <c r="C58" s="30" t="s">
        <v>44</v>
      </c>
      <c r="D58" s="20">
        <v>45337</v>
      </c>
      <c r="E58" s="46">
        <v>1.40191</v>
      </c>
      <c r="F58" s="47" t="s">
        <v>31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3">
      <c r="B59" s="19" t="s">
        <v>45</v>
      </c>
      <c r="C59" s="30" t="s">
        <v>44</v>
      </c>
      <c r="D59" s="20">
        <v>45336</v>
      </c>
      <c r="E59" s="46">
        <v>7.9107299999999992</v>
      </c>
      <c r="F59" s="47">
        <v>7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3">
      <c r="B60" s="19" t="s">
        <v>46</v>
      </c>
      <c r="C60" s="30" t="s">
        <v>44</v>
      </c>
      <c r="D60" s="20">
        <v>45336</v>
      </c>
      <c r="E60" s="46">
        <v>7.3888100000000003</v>
      </c>
      <c r="F60" s="47">
        <v>4</v>
      </c>
      <c r="G60"/>
      <c r="H60" s="9"/>
      <c r="I60" s="9"/>
      <c r="J60" s="9"/>
      <c r="K60" s="9"/>
      <c r="L60" s="9"/>
      <c r="M60" s="9"/>
    </row>
    <row r="61" spans="2:13" s="5" customFormat="1" ht="19.5" customHeight="1" x14ac:dyDescent="0.3">
      <c r="B61" s="32" t="s">
        <v>50</v>
      </c>
      <c r="C61" s="33"/>
      <c r="D61" s="33"/>
      <c r="E61" s="34">
        <f>SUM(E36:E60)</f>
        <v>146298.65</v>
      </c>
      <c r="F61" s="35"/>
      <c r="G61"/>
      <c r="H61" s="9"/>
      <c r="I61" s="9"/>
      <c r="J61" s="9"/>
      <c r="K61" s="9"/>
      <c r="L61" s="9"/>
      <c r="M61" s="9"/>
    </row>
    <row r="62" spans="2:13" s="5" customFormat="1" ht="12.75" customHeight="1" x14ac:dyDescent="0.3">
      <c r="B62" s="15" t="s">
        <v>70</v>
      </c>
      <c r="C62" s="16"/>
      <c r="D62" s="16"/>
      <c r="E62" s="16"/>
      <c r="F62" s="31"/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3">
      <c r="B63" s="19" t="s">
        <v>21</v>
      </c>
      <c r="C63" s="30" t="s">
        <v>36</v>
      </c>
      <c r="D63" s="20">
        <v>45376</v>
      </c>
      <c r="E63" s="46">
        <v>3458.4485499999996</v>
      </c>
      <c r="F63" s="47">
        <v>5210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3">
      <c r="B64" s="19" t="s">
        <v>72</v>
      </c>
      <c r="C64" s="30" t="s">
        <v>36</v>
      </c>
      <c r="D64" s="20">
        <v>45376</v>
      </c>
      <c r="E64" s="46">
        <v>173.27154000000002</v>
      </c>
      <c r="F64" s="47">
        <v>45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3">
      <c r="B65" s="19" t="s">
        <v>22</v>
      </c>
      <c r="C65" s="30" t="s">
        <v>36</v>
      </c>
      <c r="D65" s="20">
        <v>45376</v>
      </c>
      <c r="E65" s="46">
        <v>580.08249999999998</v>
      </c>
      <c r="F65" s="47">
        <v>2015</v>
      </c>
      <c r="G65"/>
      <c r="H65" s="9"/>
      <c r="I65" s="9"/>
      <c r="J65" s="9"/>
      <c r="K65" s="9"/>
      <c r="L65" s="9"/>
      <c r="M65" s="9"/>
    </row>
    <row r="66" spans="2:13" s="5" customFormat="1" ht="19.5" customHeight="1" x14ac:dyDescent="0.3">
      <c r="B66" s="19" t="s">
        <v>40</v>
      </c>
      <c r="C66" s="30" t="s">
        <v>36</v>
      </c>
      <c r="D66" s="20">
        <v>45376</v>
      </c>
      <c r="E66" s="46">
        <v>2611.8510699999997</v>
      </c>
      <c r="F66" s="47">
        <v>3624</v>
      </c>
      <c r="G66"/>
      <c r="H66" s="9"/>
      <c r="I66" s="9"/>
      <c r="J66" s="9"/>
      <c r="K66" s="9"/>
      <c r="L66" s="9"/>
      <c r="M66" s="9"/>
    </row>
    <row r="67" spans="2:13" s="5" customFormat="1" ht="19.5" customHeight="1" x14ac:dyDescent="0.3">
      <c r="B67" s="19" t="s">
        <v>41</v>
      </c>
      <c r="C67" s="30" t="s">
        <v>36</v>
      </c>
      <c r="D67" s="20">
        <v>45376</v>
      </c>
      <c r="E67" s="46">
        <v>4881.9038100000007</v>
      </c>
      <c r="F67" s="47">
        <v>1900</v>
      </c>
      <c r="G67"/>
      <c r="H67" s="9"/>
      <c r="I67" s="9"/>
      <c r="J67" s="9"/>
      <c r="K67" s="9"/>
      <c r="L67" s="9"/>
      <c r="M67" s="9"/>
    </row>
    <row r="68" spans="2:13" s="5" customFormat="1" ht="19.5" customHeight="1" x14ac:dyDescent="0.3">
      <c r="B68" s="19" t="s">
        <v>73</v>
      </c>
      <c r="C68" s="30" t="s">
        <v>36</v>
      </c>
      <c r="D68" s="20">
        <v>45376</v>
      </c>
      <c r="E68" s="46">
        <v>138.90297000000001</v>
      </c>
      <c r="F68" s="47">
        <v>121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3">
      <c r="B69" s="19" t="s">
        <v>74</v>
      </c>
      <c r="C69" s="30" t="s">
        <v>36</v>
      </c>
      <c r="D69" s="20">
        <v>45376</v>
      </c>
      <c r="E69" s="46">
        <v>3102.1449900000002</v>
      </c>
      <c r="F69" s="47">
        <v>1947</v>
      </c>
      <c r="G69"/>
      <c r="H69" s="9"/>
      <c r="I69" s="9"/>
      <c r="J69" s="9"/>
      <c r="K69" s="9"/>
      <c r="L69" s="9"/>
      <c r="M69" s="9"/>
    </row>
    <row r="70" spans="2:13" s="5" customFormat="1" ht="19.5" customHeight="1" x14ac:dyDescent="0.3">
      <c r="B70" s="19" t="s">
        <v>75</v>
      </c>
      <c r="C70" s="30" t="s">
        <v>36</v>
      </c>
      <c r="D70" s="20">
        <v>45376</v>
      </c>
      <c r="E70" s="46">
        <v>624.8714500000001</v>
      </c>
      <c r="F70" s="47">
        <v>155</v>
      </c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3">
      <c r="B71" s="19" t="s">
        <v>76</v>
      </c>
      <c r="C71" s="30" t="s">
        <v>36</v>
      </c>
      <c r="D71" s="20">
        <v>45376</v>
      </c>
      <c r="E71" s="46">
        <v>917.57759999999996</v>
      </c>
      <c r="F71" s="47">
        <v>1553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3">
      <c r="B72" s="19" t="s">
        <v>52</v>
      </c>
      <c r="C72" s="30" t="s">
        <v>44</v>
      </c>
      <c r="D72" s="20">
        <v>45376</v>
      </c>
      <c r="E72" s="46">
        <v>3.2919</v>
      </c>
      <c r="F72" s="47" t="s">
        <v>31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3">
      <c r="B73" s="19" t="s">
        <v>53</v>
      </c>
      <c r="C73" s="30" t="s">
        <v>44</v>
      </c>
      <c r="D73" s="20">
        <v>45376</v>
      </c>
      <c r="E73" s="46">
        <v>160.50134</v>
      </c>
      <c r="F73" s="47">
        <v>98</v>
      </c>
      <c r="G73"/>
      <c r="H73" s="9"/>
      <c r="I73" s="9"/>
      <c r="J73" s="9"/>
      <c r="K73" s="9"/>
      <c r="L73" s="9"/>
      <c r="M73" s="9"/>
    </row>
    <row r="74" spans="2:13" s="5" customFormat="1" ht="24" customHeight="1" x14ac:dyDescent="0.3">
      <c r="B74" s="19" t="s">
        <v>54</v>
      </c>
      <c r="C74" s="30" t="s">
        <v>44</v>
      </c>
      <c r="D74" s="20">
        <v>45376</v>
      </c>
      <c r="E74" s="46">
        <v>85.633600000000001</v>
      </c>
      <c r="F74" s="47">
        <v>21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3">
      <c r="B75" s="19" t="s">
        <v>55</v>
      </c>
      <c r="C75" s="30" t="s">
        <v>44</v>
      </c>
      <c r="D75" s="20">
        <v>45376</v>
      </c>
      <c r="E75" s="46">
        <v>2895.7990600000007</v>
      </c>
      <c r="F75" s="47">
        <v>394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3">
      <c r="B76" s="19" t="s">
        <v>77</v>
      </c>
      <c r="C76" s="30" t="s">
        <v>44</v>
      </c>
      <c r="D76" s="20">
        <v>45376</v>
      </c>
      <c r="E76" s="17">
        <v>9826.1357999999982</v>
      </c>
      <c r="F76" s="47">
        <v>6341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3">
      <c r="B77" s="19" t="s">
        <v>43</v>
      </c>
      <c r="C77" s="30" t="s">
        <v>44</v>
      </c>
      <c r="D77" s="20">
        <v>45376</v>
      </c>
      <c r="E77" s="46">
        <v>266.90039000000002</v>
      </c>
      <c r="F77" s="47">
        <v>203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3">
      <c r="B78" s="19" t="s">
        <v>58</v>
      </c>
      <c r="C78" s="30" t="s">
        <v>44</v>
      </c>
      <c r="D78" s="20">
        <v>45376</v>
      </c>
      <c r="E78" s="46">
        <v>76.74933</v>
      </c>
      <c r="F78" s="47">
        <v>226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3">
      <c r="B79" s="19" t="s">
        <v>19</v>
      </c>
      <c r="C79" s="30" t="s">
        <v>32</v>
      </c>
      <c r="D79" s="20">
        <v>45376</v>
      </c>
      <c r="E79" s="17">
        <v>2632.0157599999998</v>
      </c>
      <c r="F79" s="47">
        <v>10236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3">
      <c r="B80" s="32" t="s">
        <v>71</v>
      </c>
      <c r="C80" s="33"/>
      <c r="D80" s="33"/>
      <c r="E80" s="34">
        <f>SUM(E63:E79)</f>
        <v>32436.081659999996</v>
      </c>
      <c r="F80" s="35"/>
      <c r="G80"/>
      <c r="H80" s="9"/>
      <c r="I80" s="9"/>
      <c r="J80" s="9"/>
      <c r="K80" s="9"/>
      <c r="L80" s="9"/>
      <c r="M80" s="9"/>
    </row>
    <row r="81" spans="2:13" s="5" customFormat="1" ht="12.75" customHeight="1" x14ac:dyDescent="0.3">
      <c r="B81" s="15" t="s">
        <v>81</v>
      </c>
      <c r="C81" s="16"/>
      <c r="D81" s="16"/>
      <c r="E81" s="16"/>
      <c r="F81" s="31"/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3">
      <c r="B82" s="19" t="s">
        <v>21</v>
      </c>
      <c r="C82" s="30" t="s">
        <v>36</v>
      </c>
      <c r="D82" s="20">
        <v>45406</v>
      </c>
      <c r="E82" s="17">
        <v>1509.3791100000001</v>
      </c>
      <c r="F82" s="47">
        <v>1189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3">
      <c r="B83" s="19" t="s">
        <v>37</v>
      </c>
      <c r="C83" s="30" t="s">
        <v>36</v>
      </c>
      <c r="D83" s="20">
        <v>45406</v>
      </c>
      <c r="E83" s="17">
        <v>1248.6937399999999</v>
      </c>
      <c r="F83" s="47">
        <v>660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3">
      <c r="B84" s="19" t="s">
        <v>38</v>
      </c>
      <c r="C84" s="30" t="s">
        <v>36</v>
      </c>
      <c r="D84" s="20">
        <v>45406</v>
      </c>
      <c r="E84" s="17">
        <v>436.32909000000001</v>
      </c>
      <c r="F84" s="47">
        <v>29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3">
      <c r="B85" s="19" t="s">
        <v>39</v>
      </c>
      <c r="C85" s="30" t="s">
        <v>36</v>
      </c>
      <c r="D85" s="20">
        <v>45406</v>
      </c>
      <c r="E85" s="17">
        <v>91.39124000000001</v>
      </c>
      <c r="F85" s="47">
        <v>137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3">
      <c r="B86" s="19" t="s">
        <v>72</v>
      </c>
      <c r="C86" s="30" t="s">
        <v>36</v>
      </c>
      <c r="D86" s="20">
        <v>45406</v>
      </c>
      <c r="E86" s="17">
        <v>3.7097500000000001</v>
      </c>
      <c r="F86" s="47" t="s">
        <v>31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3">
      <c r="B87" s="19" t="s">
        <v>22</v>
      </c>
      <c r="C87" s="30" t="s">
        <v>36</v>
      </c>
      <c r="D87" s="20">
        <v>45406</v>
      </c>
      <c r="E87" s="17">
        <v>187.23750000000001</v>
      </c>
      <c r="F87" s="47">
        <v>479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3">
      <c r="B88" s="19" t="s">
        <v>40</v>
      </c>
      <c r="C88" s="30" t="s">
        <v>36</v>
      </c>
      <c r="D88" s="20">
        <v>45406</v>
      </c>
      <c r="E88" s="17">
        <v>874.86956000000009</v>
      </c>
      <c r="F88" s="47">
        <v>942</v>
      </c>
      <c r="G88"/>
      <c r="H88" s="9"/>
      <c r="I88" s="9"/>
      <c r="J88" s="9"/>
      <c r="K88" s="9"/>
      <c r="L88" s="9"/>
      <c r="M88" s="9"/>
    </row>
    <row r="89" spans="2:13" s="5" customFormat="1" ht="19.5" customHeight="1" x14ac:dyDescent="0.3">
      <c r="B89" s="19" t="s">
        <v>41</v>
      </c>
      <c r="C89" s="30" t="s">
        <v>36</v>
      </c>
      <c r="D89" s="20">
        <v>45406</v>
      </c>
      <c r="E89" s="17">
        <v>2508.79594</v>
      </c>
      <c r="F89" s="47">
        <v>485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3">
      <c r="B90" s="19" t="s">
        <v>42</v>
      </c>
      <c r="C90" s="30" t="s">
        <v>36</v>
      </c>
      <c r="D90" s="20">
        <v>45406</v>
      </c>
      <c r="E90" s="17">
        <v>2809.3555000000001</v>
      </c>
      <c r="F90" s="47">
        <v>759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3">
      <c r="B91" s="19" t="s">
        <v>51</v>
      </c>
      <c r="C91" s="30" t="s">
        <v>36</v>
      </c>
      <c r="D91" s="20">
        <v>45406</v>
      </c>
      <c r="E91" s="17">
        <v>1388.8180600000001</v>
      </c>
      <c r="F91" s="47">
        <v>211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3">
      <c r="B92" s="19" t="s">
        <v>74</v>
      </c>
      <c r="C92" s="30" t="s">
        <v>36</v>
      </c>
      <c r="D92" s="20">
        <v>45406</v>
      </c>
      <c r="E92" s="17">
        <v>56.775779999999997</v>
      </c>
      <c r="F92" s="47">
        <v>45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3">
      <c r="B93" s="19" t="s">
        <v>75</v>
      </c>
      <c r="C93" s="30" t="s">
        <v>36</v>
      </c>
      <c r="D93" s="20">
        <v>45406</v>
      </c>
      <c r="E93" s="17">
        <v>7584.5133299999998</v>
      </c>
      <c r="F93" s="47">
        <v>1128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3">
      <c r="B94" s="19" t="s">
        <v>76</v>
      </c>
      <c r="C94" s="30" t="s">
        <v>36</v>
      </c>
      <c r="D94" s="20">
        <v>45406</v>
      </c>
      <c r="E94" s="17">
        <v>1419.6248000000001</v>
      </c>
      <c r="F94" s="47">
        <v>950</v>
      </c>
      <c r="G94"/>
      <c r="H94" s="9"/>
      <c r="I94" s="9"/>
      <c r="J94" s="9"/>
      <c r="K94" s="9"/>
      <c r="L94" s="9"/>
      <c r="M94" s="9"/>
    </row>
    <row r="95" spans="2:13" s="5" customFormat="1" ht="19.5" customHeight="1" x14ac:dyDescent="0.3">
      <c r="B95" s="19" t="s">
        <v>58</v>
      </c>
      <c r="C95" s="30" t="s">
        <v>44</v>
      </c>
      <c r="D95" s="20">
        <v>45406</v>
      </c>
      <c r="E95" s="17">
        <v>581.44295</v>
      </c>
      <c r="F95" s="47">
        <v>218</v>
      </c>
      <c r="G95"/>
      <c r="H95" s="9"/>
      <c r="I95" s="9"/>
      <c r="J95" s="9"/>
      <c r="K95" s="9"/>
      <c r="L95" s="9"/>
      <c r="M95" s="9"/>
    </row>
    <row r="96" spans="2:13" s="5" customFormat="1" ht="19.5" customHeight="1" x14ac:dyDescent="0.3">
      <c r="B96" s="19" t="s">
        <v>83</v>
      </c>
      <c r="C96" s="30" t="s">
        <v>44</v>
      </c>
      <c r="D96" s="20">
        <v>45406</v>
      </c>
      <c r="E96" s="46">
        <v>979.10897</v>
      </c>
      <c r="F96" s="47">
        <v>164</v>
      </c>
      <c r="G96"/>
      <c r="H96" s="9"/>
      <c r="I96" s="9"/>
      <c r="J96" s="9"/>
      <c r="K96" s="9"/>
      <c r="L96" s="9"/>
      <c r="M96" s="9"/>
    </row>
    <row r="97" spans="2:13" s="5" customFormat="1" ht="19.5" customHeight="1" x14ac:dyDescent="0.3">
      <c r="B97" s="19" t="s">
        <v>84</v>
      </c>
      <c r="C97" s="30" t="s">
        <v>44</v>
      </c>
      <c r="D97" s="20">
        <v>45406</v>
      </c>
      <c r="E97" s="46">
        <v>1675.7737500000001</v>
      </c>
      <c r="F97" s="47">
        <v>755</v>
      </c>
      <c r="G97"/>
      <c r="H97" s="9"/>
      <c r="I97" s="9"/>
      <c r="J97" s="9"/>
      <c r="K97" s="9"/>
      <c r="L97" s="9"/>
      <c r="M97" s="9"/>
    </row>
    <row r="98" spans="2:13" s="5" customFormat="1" ht="19.5" customHeight="1" x14ac:dyDescent="0.3">
      <c r="B98" s="19" t="s">
        <v>85</v>
      </c>
      <c r="C98" s="30" t="s">
        <v>44</v>
      </c>
      <c r="D98" s="20">
        <v>45406</v>
      </c>
      <c r="E98" s="46">
        <v>6004.2207199999993</v>
      </c>
      <c r="F98" s="47">
        <v>3188</v>
      </c>
      <c r="G98"/>
      <c r="H98" s="9"/>
      <c r="I98" s="9"/>
      <c r="J98" s="9"/>
      <c r="K98" s="9"/>
      <c r="L98" s="9"/>
      <c r="M98" s="9"/>
    </row>
    <row r="99" spans="2:13" s="5" customFormat="1" ht="19.5" customHeight="1" x14ac:dyDescent="0.3">
      <c r="B99" s="19" t="s">
        <v>86</v>
      </c>
      <c r="C99" s="30" t="s">
        <v>44</v>
      </c>
      <c r="D99" s="20">
        <v>45406</v>
      </c>
      <c r="E99" s="46">
        <v>349.17424999999997</v>
      </c>
      <c r="F99" s="47">
        <v>74</v>
      </c>
      <c r="G99"/>
      <c r="H99" s="9"/>
      <c r="I99" s="9"/>
      <c r="J99" s="9"/>
      <c r="K99" s="9"/>
      <c r="L99" s="9"/>
      <c r="M99" s="9"/>
    </row>
    <row r="100" spans="2:13" s="5" customFormat="1" ht="19.5" customHeight="1" x14ac:dyDescent="0.3">
      <c r="B100" s="19" t="s">
        <v>59</v>
      </c>
      <c r="C100" s="30" t="s">
        <v>44</v>
      </c>
      <c r="D100" s="20">
        <v>45406</v>
      </c>
      <c r="E100" s="46">
        <v>4257.3787300000004</v>
      </c>
      <c r="F100" s="47">
        <v>1302</v>
      </c>
      <c r="G100"/>
      <c r="H100" s="9"/>
      <c r="I100" s="9"/>
      <c r="J100" s="9"/>
      <c r="K100" s="9"/>
      <c r="L100" s="9"/>
      <c r="M100" s="9"/>
    </row>
    <row r="101" spans="2:13" s="5" customFormat="1" ht="19.5" customHeight="1" x14ac:dyDescent="0.3">
      <c r="B101" s="19" t="s">
        <v>46</v>
      </c>
      <c r="C101" s="30" t="s">
        <v>44</v>
      </c>
      <c r="D101" s="20">
        <v>45394</v>
      </c>
      <c r="E101" s="46">
        <v>14.311</v>
      </c>
      <c r="F101" s="47">
        <v>7</v>
      </c>
      <c r="G101"/>
      <c r="H101" s="9"/>
      <c r="I101" s="9"/>
      <c r="J101" s="9"/>
      <c r="K101" s="9"/>
      <c r="L101" s="9"/>
      <c r="M101" s="9"/>
    </row>
    <row r="102" spans="2:13" s="5" customFormat="1" ht="19.5" customHeight="1" x14ac:dyDescent="0.3">
      <c r="B102" s="32" t="s">
        <v>82</v>
      </c>
      <c r="C102" s="33"/>
      <c r="D102" s="33"/>
      <c r="E102" s="34">
        <f>SUM(E82:E101)</f>
        <v>33980.903770000004</v>
      </c>
      <c r="F102" s="35"/>
      <c r="G102"/>
      <c r="H102" s="9"/>
      <c r="I102" s="9"/>
      <c r="J102" s="9"/>
      <c r="K102" s="9"/>
      <c r="L102" s="9"/>
      <c r="M102" s="9"/>
    </row>
    <row r="103" spans="2:13" s="5" customFormat="1" ht="12.75" customHeight="1" x14ac:dyDescent="0.3">
      <c r="B103" s="15" t="s">
        <v>91</v>
      </c>
      <c r="C103" s="16"/>
      <c r="D103" s="16"/>
      <c r="E103" s="16"/>
      <c r="F103" s="31"/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3">
      <c r="B104" s="19" t="s">
        <v>21</v>
      </c>
      <c r="C104" s="30" t="s">
        <v>36</v>
      </c>
      <c r="D104" s="20">
        <v>45436</v>
      </c>
      <c r="E104" s="46">
        <v>1138.2543199999998</v>
      </c>
      <c r="F104" s="47">
        <v>982</v>
      </c>
      <c r="G104"/>
      <c r="H104"/>
      <c r="I104" s="9"/>
      <c r="J104" s="9"/>
      <c r="K104" s="9"/>
      <c r="L104" s="9"/>
      <c r="M104" s="9"/>
    </row>
    <row r="105" spans="2:13" s="5" customFormat="1" ht="19.5" customHeight="1" x14ac:dyDescent="0.3">
      <c r="B105" s="19" t="s">
        <v>17</v>
      </c>
      <c r="C105" s="30" t="s">
        <v>36</v>
      </c>
      <c r="D105" s="20">
        <v>45436</v>
      </c>
      <c r="E105" s="46">
        <v>253.67481000000001</v>
      </c>
      <c r="F105" s="47">
        <v>1615</v>
      </c>
      <c r="G105"/>
      <c r="H105"/>
      <c r="I105" s="9"/>
      <c r="J105" s="9"/>
      <c r="K105" s="9"/>
      <c r="L105" s="9"/>
      <c r="M105" s="9"/>
    </row>
    <row r="106" spans="2:13" s="5" customFormat="1" ht="19.5" customHeight="1" x14ac:dyDescent="0.3">
      <c r="B106" s="19" t="s">
        <v>37</v>
      </c>
      <c r="C106" s="30" t="s">
        <v>36</v>
      </c>
      <c r="D106" s="20">
        <v>45436</v>
      </c>
      <c r="E106" s="46">
        <v>25.93036</v>
      </c>
      <c r="F106" s="47">
        <v>5</v>
      </c>
      <c r="G106"/>
      <c r="H106"/>
      <c r="I106" s="9"/>
      <c r="J106" s="9"/>
      <c r="K106" s="9"/>
      <c r="L106" s="9"/>
      <c r="M106" s="9"/>
    </row>
    <row r="107" spans="2:13" s="5" customFormat="1" ht="19.5" customHeight="1" x14ac:dyDescent="0.3">
      <c r="B107" s="19" t="s">
        <v>38</v>
      </c>
      <c r="C107" s="30" t="s">
        <v>36</v>
      </c>
      <c r="D107" s="20">
        <v>45436</v>
      </c>
      <c r="E107" s="46">
        <v>12.55242</v>
      </c>
      <c r="F107" s="47" t="s">
        <v>31</v>
      </c>
      <c r="G107"/>
      <c r="H107"/>
      <c r="I107" s="9"/>
      <c r="J107" s="9"/>
      <c r="K107" s="9"/>
      <c r="L107" s="9"/>
      <c r="M107" s="9"/>
    </row>
    <row r="108" spans="2:13" s="5" customFormat="1" ht="19.5" customHeight="1" x14ac:dyDescent="0.3">
      <c r="B108" s="19" t="s">
        <v>96</v>
      </c>
      <c r="C108" s="30" t="s">
        <v>36</v>
      </c>
      <c r="D108" s="20">
        <v>45441</v>
      </c>
      <c r="E108" s="46">
        <v>5103.951</v>
      </c>
      <c r="F108" s="47">
        <v>912</v>
      </c>
      <c r="G108"/>
      <c r="H108"/>
      <c r="I108" s="9"/>
      <c r="J108" s="9"/>
      <c r="K108" s="9"/>
      <c r="L108" s="9"/>
      <c r="M108" s="9"/>
    </row>
    <row r="109" spans="2:13" s="5" customFormat="1" ht="19.5" customHeight="1" x14ac:dyDescent="0.3">
      <c r="B109" s="19" t="s">
        <v>97</v>
      </c>
      <c r="C109" s="30" t="s">
        <v>36</v>
      </c>
      <c r="D109" s="20">
        <v>45441</v>
      </c>
      <c r="E109" s="46">
        <v>1291.4934599999999</v>
      </c>
      <c r="F109" s="47">
        <v>987</v>
      </c>
      <c r="G109"/>
      <c r="H109"/>
      <c r="I109" s="9"/>
      <c r="J109" s="9"/>
      <c r="K109" s="9"/>
      <c r="L109" s="9"/>
      <c r="M109" s="9"/>
    </row>
    <row r="110" spans="2:13" s="5" customFormat="1" ht="19.5" customHeight="1" x14ac:dyDescent="0.3">
      <c r="B110" s="19" t="s">
        <v>22</v>
      </c>
      <c r="C110" s="30" t="s">
        <v>36</v>
      </c>
      <c r="D110" s="20">
        <v>45436</v>
      </c>
      <c r="E110" s="46">
        <v>185.815</v>
      </c>
      <c r="F110" s="47">
        <v>307</v>
      </c>
      <c r="G110"/>
      <c r="H110"/>
      <c r="I110" s="9"/>
      <c r="J110" s="9"/>
      <c r="K110" s="9"/>
      <c r="L110" s="9"/>
      <c r="M110" s="9"/>
    </row>
    <row r="111" spans="2:13" s="5" customFormat="1" ht="19.5" customHeight="1" x14ac:dyDescent="0.3">
      <c r="B111" s="19" t="s">
        <v>40</v>
      </c>
      <c r="C111" s="30" t="s">
        <v>36</v>
      </c>
      <c r="D111" s="20">
        <v>45436</v>
      </c>
      <c r="E111" s="46">
        <v>330.41744</v>
      </c>
      <c r="F111" s="47">
        <v>655</v>
      </c>
      <c r="G111"/>
      <c r="H111"/>
      <c r="I111" s="9"/>
      <c r="J111" s="9"/>
      <c r="K111" s="9"/>
      <c r="L111" s="9"/>
      <c r="M111" s="9"/>
    </row>
    <row r="112" spans="2:13" s="5" customFormat="1" ht="19.5" customHeight="1" x14ac:dyDescent="0.3">
      <c r="B112" s="19" t="s">
        <v>41</v>
      </c>
      <c r="C112" s="30" t="s">
        <v>36</v>
      </c>
      <c r="D112" s="20">
        <v>45436</v>
      </c>
      <c r="E112" s="46">
        <v>3256.7690000000007</v>
      </c>
      <c r="F112" s="47">
        <v>608</v>
      </c>
      <c r="G112"/>
      <c r="H112"/>
      <c r="I112" s="9"/>
      <c r="J112" s="9"/>
      <c r="K112" s="9"/>
      <c r="L112" s="9"/>
      <c r="M112" s="9"/>
    </row>
    <row r="113" spans="2:13" s="5" customFormat="1" ht="19.5" customHeight="1" x14ac:dyDescent="0.3">
      <c r="B113" s="19" t="s">
        <v>42</v>
      </c>
      <c r="C113" s="30" t="s">
        <v>36</v>
      </c>
      <c r="D113" s="20">
        <v>45436</v>
      </c>
      <c r="E113" s="46">
        <v>963.16200000000015</v>
      </c>
      <c r="F113" s="47">
        <v>696</v>
      </c>
      <c r="G113"/>
      <c r="H113"/>
      <c r="I113" s="9"/>
      <c r="J113" s="9"/>
      <c r="K113" s="9"/>
      <c r="L113" s="9"/>
      <c r="M113" s="9"/>
    </row>
    <row r="114" spans="2:13" s="5" customFormat="1" ht="19.5" customHeight="1" x14ac:dyDescent="0.3">
      <c r="B114" s="19" t="s">
        <v>51</v>
      </c>
      <c r="C114" s="30" t="s">
        <v>36</v>
      </c>
      <c r="D114" s="20">
        <v>45436</v>
      </c>
      <c r="E114" s="46">
        <v>447.62232</v>
      </c>
      <c r="F114" s="47">
        <v>56</v>
      </c>
      <c r="G114"/>
      <c r="H114"/>
      <c r="I114" s="9"/>
      <c r="J114" s="9"/>
      <c r="K114" s="9"/>
      <c r="L114" s="9"/>
      <c r="M114" s="9"/>
    </row>
    <row r="115" spans="2:13" s="5" customFormat="1" ht="19.5" customHeight="1" x14ac:dyDescent="0.3">
      <c r="B115" s="19" t="s">
        <v>73</v>
      </c>
      <c r="C115" s="30" t="s">
        <v>36</v>
      </c>
      <c r="D115" s="20">
        <v>45436</v>
      </c>
      <c r="E115" s="46">
        <v>3.3578699999999997</v>
      </c>
      <c r="F115" s="47">
        <v>5</v>
      </c>
      <c r="G115"/>
      <c r="H115"/>
      <c r="I115" s="9"/>
      <c r="J115" s="9"/>
      <c r="K115" s="9"/>
      <c r="L115" s="9"/>
      <c r="M115" s="9"/>
    </row>
    <row r="116" spans="2:13" s="5" customFormat="1" ht="19.5" customHeight="1" x14ac:dyDescent="0.3">
      <c r="B116" s="19" t="s">
        <v>74</v>
      </c>
      <c r="C116" s="30" t="s">
        <v>36</v>
      </c>
      <c r="D116" s="20">
        <v>45436</v>
      </c>
      <c r="E116" s="46">
        <v>90.345280000000002</v>
      </c>
      <c r="F116" s="47">
        <v>113</v>
      </c>
      <c r="G116"/>
      <c r="H116"/>
      <c r="I116" s="9"/>
      <c r="J116" s="9"/>
      <c r="K116" s="9"/>
      <c r="L116" s="9"/>
      <c r="M116" s="9"/>
    </row>
    <row r="117" spans="2:13" s="5" customFormat="1" ht="19.5" customHeight="1" x14ac:dyDescent="0.3">
      <c r="B117" s="19" t="s">
        <v>75</v>
      </c>
      <c r="C117" s="30" t="s">
        <v>36</v>
      </c>
      <c r="D117" s="20">
        <v>45436</v>
      </c>
      <c r="E117" s="46">
        <v>184.87003999999999</v>
      </c>
      <c r="F117" s="47">
        <v>45</v>
      </c>
      <c r="G117"/>
      <c r="H117"/>
      <c r="I117" s="9"/>
      <c r="J117" s="9"/>
      <c r="K117" s="9"/>
      <c r="L117" s="9"/>
      <c r="M117" s="9"/>
    </row>
    <row r="118" spans="2:13" s="5" customFormat="1" ht="19.5" customHeight="1" x14ac:dyDescent="0.3">
      <c r="B118" s="19" t="s">
        <v>76</v>
      </c>
      <c r="C118" s="30" t="s">
        <v>36</v>
      </c>
      <c r="D118" s="20">
        <v>45436</v>
      </c>
      <c r="E118" s="46">
        <v>655.67205999999999</v>
      </c>
      <c r="F118" s="47">
        <v>436</v>
      </c>
      <c r="G118"/>
      <c r="H118"/>
      <c r="I118" s="9"/>
      <c r="J118" s="9"/>
      <c r="K118" s="9"/>
      <c r="L118" s="9"/>
      <c r="M118" s="9"/>
    </row>
    <row r="119" spans="2:13" s="5" customFormat="1" ht="19.5" customHeight="1" x14ac:dyDescent="0.3">
      <c r="B119" s="19" t="s">
        <v>52</v>
      </c>
      <c r="C119" s="30" t="s">
        <v>44</v>
      </c>
      <c r="D119" s="20">
        <v>45436</v>
      </c>
      <c r="E119" s="46">
        <v>24.49428</v>
      </c>
      <c r="F119" s="47">
        <v>7</v>
      </c>
      <c r="G119"/>
      <c r="H119"/>
      <c r="I119" s="9"/>
      <c r="J119" s="9"/>
      <c r="K119" s="9"/>
      <c r="L119" s="9"/>
      <c r="M119" s="9"/>
    </row>
    <row r="120" spans="2:13" s="5" customFormat="1" ht="19.5" customHeight="1" x14ac:dyDescent="0.3">
      <c r="B120" s="19" t="s">
        <v>53</v>
      </c>
      <c r="C120" s="30" t="s">
        <v>44</v>
      </c>
      <c r="D120" s="20">
        <v>45436</v>
      </c>
      <c r="E120" s="46">
        <v>241.14648</v>
      </c>
      <c r="F120" s="47">
        <v>159</v>
      </c>
      <c r="G120"/>
      <c r="H120"/>
      <c r="I120" s="9"/>
      <c r="J120" s="9"/>
      <c r="K120" s="9"/>
      <c r="L120" s="9"/>
      <c r="M120" s="9"/>
    </row>
    <row r="121" spans="2:13" s="5" customFormat="1" ht="19.5" customHeight="1" x14ac:dyDescent="0.3">
      <c r="B121" s="19" t="s">
        <v>54</v>
      </c>
      <c r="C121" s="30" t="s">
        <v>44</v>
      </c>
      <c r="D121" s="20">
        <v>45436</v>
      </c>
      <c r="E121" s="46">
        <v>221.70613</v>
      </c>
      <c r="F121" s="47">
        <v>48</v>
      </c>
      <c r="G121"/>
      <c r="H121"/>
      <c r="I121" s="9"/>
      <c r="J121" s="9"/>
      <c r="K121" s="9"/>
      <c r="L121" s="9"/>
      <c r="M121" s="9"/>
    </row>
    <row r="122" spans="2:13" s="5" customFormat="1" ht="19.5" customHeight="1" x14ac:dyDescent="0.3">
      <c r="B122" s="19" t="s">
        <v>55</v>
      </c>
      <c r="C122" s="30" t="s">
        <v>44</v>
      </c>
      <c r="D122" s="20">
        <v>45436</v>
      </c>
      <c r="E122" s="46">
        <v>190.49526999999998</v>
      </c>
      <c r="F122" s="47">
        <v>39</v>
      </c>
      <c r="G122"/>
      <c r="H122"/>
      <c r="I122" s="9"/>
      <c r="J122" s="9"/>
      <c r="K122" s="9"/>
      <c r="L122" s="9"/>
      <c r="M122" s="9"/>
    </row>
    <row r="123" spans="2:13" s="5" customFormat="1" ht="19.5" customHeight="1" x14ac:dyDescent="0.3">
      <c r="B123" s="19" t="s">
        <v>77</v>
      </c>
      <c r="C123" s="30" t="s">
        <v>44</v>
      </c>
      <c r="D123" s="20">
        <v>45436</v>
      </c>
      <c r="E123" s="46">
        <v>838.55151999999998</v>
      </c>
      <c r="F123" s="47">
        <v>1158</v>
      </c>
      <c r="G123"/>
      <c r="H123"/>
      <c r="I123" s="9"/>
      <c r="J123" s="9"/>
      <c r="K123" s="9"/>
      <c r="L123" s="9"/>
      <c r="M123" s="9"/>
    </row>
    <row r="124" spans="2:13" s="5" customFormat="1" ht="19.5" customHeight="1" x14ac:dyDescent="0.3">
      <c r="B124" s="19" t="s">
        <v>56</v>
      </c>
      <c r="C124" s="30" t="s">
        <v>44</v>
      </c>
      <c r="D124" s="20">
        <v>45436</v>
      </c>
      <c r="E124" s="46">
        <v>672.41920999999991</v>
      </c>
      <c r="F124" s="47">
        <v>942</v>
      </c>
      <c r="G124"/>
      <c r="H124"/>
      <c r="I124" s="9"/>
      <c r="J124" s="9"/>
      <c r="K124" s="9"/>
      <c r="L124" s="9"/>
      <c r="M124" s="9"/>
    </row>
    <row r="125" spans="2:13" s="5" customFormat="1" ht="19.5" customHeight="1" x14ac:dyDescent="0.3">
      <c r="B125" s="19" t="s">
        <v>57</v>
      </c>
      <c r="C125" s="30" t="s">
        <v>44</v>
      </c>
      <c r="D125" s="20">
        <v>45436</v>
      </c>
      <c r="E125" s="46">
        <v>1538.86968</v>
      </c>
      <c r="F125" s="47">
        <v>2190</v>
      </c>
      <c r="G125"/>
      <c r="H125"/>
      <c r="I125" s="9"/>
      <c r="J125" s="9"/>
      <c r="K125" s="9"/>
      <c r="L125" s="9"/>
      <c r="M125" s="9"/>
    </row>
    <row r="126" spans="2:13" s="5" customFormat="1" ht="19.5" customHeight="1" x14ac:dyDescent="0.3">
      <c r="B126" s="19" t="s">
        <v>43</v>
      </c>
      <c r="C126" s="30" t="s">
        <v>44</v>
      </c>
      <c r="D126" s="20">
        <v>45436</v>
      </c>
      <c r="E126" s="46">
        <v>1661.5989099999999</v>
      </c>
      <c r="F126" s="47">
        <v>1963</v>
      </c>
      <c r="G126"/>
      <c r="H126"/>
      <c r="I126" s="9"/>
      <c r="J126" s="9"/>
      <c r="K126" s="9"/>
      <c r="L126" s="9"/>
      <c r="M126" s="9"/>
    </row>
    <row r="127" spans="2:13" s="5" customFormat="1" ht="19.5" customHeight="1" x14ac:dyDescent="0.3">
      <c r="B127" s="19" t="s">
        <v>60</v>
      </c>
      <c r="C127" s="30" t="s">
        <v>44</v>
      </c>
      <c r="D127" s="20">
        <v>45436</v>
      </c>
      <c r="E127" s="46">
        <v>50.874960000000002</v>
      </c>
      <c r="F127" s="47">
        <v>15</v>
      </c>
      <c r="G127"/>
      <c r="H127"/>
      <c r="I127" s="9"/>
      <c r="J127" s="9"/>
      <c r="K127" s="9"/>
      <c r="L127" s="9"/>
      <c r="M127" s="9"/>
    </row>
    <row r="128" spans="2:13" s="5" customFormat="1" ht="19.5" customHeight="1" x14ac:dyDescent="0.3">
      <c r="B128" s="19" t="s">
        <v>61</v>
      </c>
      <c r="C128" s="30" t="s">
        <v>44</v>
      </c>
      <c r="D128" s="20">
        <v>45436</v>
      </c>
      <c r="E128" s="46">
        <v>19.751999999999999</v>
      </c>
      <c r="F128" s="47" t="s">
        <v>31</v>
      </c>
      <c r="G128"/>
      <c r="H128"/>
      <c r="I128" s="9"/>
      <c r="J128" s="9"/>
      <c r="K128" s="9"/>
      <c r="L128" s="9"/>
      <c r="M128" s="9"/>
    </row>
    <row r="129" spans="2:13" s="5" customFormat="1" ht="19.5" customHeight="1" x14ac:dyDescent="0.3">
      <c r="B129" s="19" t="s">
        <v>19</v>
      </c>
      <c r="C129" s="30" t="s">
        <v>32</v>
      </c>
      <c r="D129" s="20">
        <v>45436</v>
      </c>
      <c r="E129" s="46">
        <v>945.63161000000002</v>
      </c>
      <c r="F129" s="47">
        <v>3039</v>
      </c>
      <c r="G129"/>
      <c r="H129"/>
      <c r="I129" s="9"/>
      <c r="J129" s="9"/>
      <c r="K129" s="9"/>
      <c r="L129" s="9"/>
      <c r="M129" s="9"/>
    </row>
    <row r="130" spans="2:13" s="5" customFormat="1" ht="19.5" customHeight="1" x14ac:dyDescent="0.3">
      <c r="B130" s="19" t="s">
        <v>62</v>
      </c>
      <c r="C130" s="30" t="s">
        <v>44</v>
      </c>
      <c r="D130" s="20">
        <v>45436</v>
      </c>
      <c r="E130" s="46">
        <v>97.551130000000001</v>
      </c>
      <c r="F130" s="47">
        <v>26</v>
      </c>
      <c r="G130"/>
      <c r="H130"/>
      <c r="I130" s="9"/>
      <c r="J130" s="9"/>
      <c r="K130" s="9"/>
      <c r="L130" s="9"/>
      <c r="M130" s="9"/>
    </row>
    <row r="131" spans="2:13" s="5" customFormat="1" ht="19.5" customHeight="1" x14ac:dyDescent="0.3">
      <c r="B131" s="19" t="s">
        <v>46</v>
      </c>
      <c r="C131" s="30" t="s">
        <v>44</v>
      </c>
      <c r="D131" s="20">
        <v>45436</v>
      </c>
      <c r="E131" s="46">
        <v>18.22569</v>
      </c>
      <c r="F131" s="47">
        <v>5</v>
      </c>
      <c r="G131"/>
      <c r="H131"/>
      <c r="I131" s="9"/>
      <c r="J131" s="9"/>
      <c r="K131" s="9"/>
      <c r="L131" s="9"/>
      <c r="M131" s="9"/>
    </row>
    <row r="132" spans="2:13" s="5" customFormat="1" ht="19.5" customHeight="1" x14ac:dyDescent="0.3">
      <c r="B132" s="32" t="s">
        <v>92</v>
      </c>
      <c r="C132" s="33"/>
      <c r="D132" s="33"/>
      <c r="E132" s="34">
        <f>SUM(E104:E131)</f>
        <v>20465.204250000003</v>
      </c>
      <c r="F132" s="35"/>
      <c r="G132"/>
      <c r="H132" s="9"/>
      <c r="I132" s="9"/>
      <c r="J132" s="9"/>
      <c r="K132" s="9"/>
      <c r="L132" s="9"/>
      <c r="M132" s="9"/>
    </row>
    <row r="133" spans="2:13" s="5" customFormat="1" ht="12.75" customHeight="1" x14ac:dyDescent="0.3">
      <c r="B133" s="15" t="s">
        <v>98</v>
      </c>
      <c r="C133" s="16"/>
      <c r="D133" s="16"/>
      <c r="E133" s="16"/>
      <c r="F133" s="31"/>
      <c r="G133"/>
      <c r="H133" s="9"/>
      <c r="I133" s="9"/>
      <c r="J133" s="9"/>
      <c r="K133" s="9"/>
      <c r="L133" s="9"/>
      <c r="M133" s="9"/>
    </row>
    <row r="134" spans="2:13" s="5" customFormat="1" ht="19.5" customHeight="1" x14ac:dyDescent="0.3">
      <c r="B134" s="19" t="s">
        <v>21</v>
      </c>
      <c r="C134" s="61" t="s">
        <v>95</v>
      </c>
      <c r="D134" s="62">
        <v>45468</v>
      </c>
      <c r="E134" s="46">
        <v>41004.033989999996</v>
      </c>
      <c r="F134" s="65">
        <v>70043</v>
      </c>
      <c r="G134" s="53"/>
      <c r="H134"/>
      <c r="I134" s="55"/>
      <c r="J134" s="9"/>
      <c r="K134" s="9"/>
      <c r="L134" s="9"/>
      <c r="M134" s="9"/>
    </row>
    <row r="135" spans="2:13" s="5" customFormat="1" ht="19.5" customHeight="1" x14ac:dyDescent="0.3">
      <c r="B135" s="19" t="s">
        <v>16</v>
      </c>
      <c r="C135" s="61" t="s">
        <v>95</v>
      </c>
      <c r="D135" s="62">
        <v>45468</v>
      </c>
      <c r="E135" s="46">
        <v>4373.9341100000001</v>
      </c>
      <c r="F135" s="65">
        <v>14051</v>
      </c>
      <c r="G135" s="53"/>
      <c r="H135"/>
      <c r="I135" s="55"/>
      <c r="J135" s="9"/>
      <c r="K135" s="9"/>
      <c r="L135" s="9"/>
      <c r="M135" s="9"/>
    </row>
    <row r="136" spans="2:13" s="5" customFormat="1" ht="19.5" customHeight="1" x14ac:dyDescent="0.3">
      <c r="B136" s="19" t="s">
        <v>17</v>
      </c>
      <c r="C136" s="61" t="s">
        <v>95</v>
      </c>
      <c r="D136" s="62">
        <v>45468</v>
      </c>
      <c r="E136" s="46">
        <v>4675.2258300000003</v>
      </c>
      <c r="F136" s="65">
        <v>17166</v>
      </c>
      <c r="G136" s="53"/>
      <c r="H136"/>
      <c r="I136" s="55"/>
      <c r="J136" s="9"/>
      <c r="K136" s="9"/>
      <c r="L136" s="9"/>
      <c r="M136" s="9"/>
    </row>
    <row r="137" spans="2:13" s="5" customFormat="1" ht="19.5" customHeight="1" x14ac:dyDescent="0.3">
      <c r="B137" s="19" t="s">
        <v>18</v>
      </c>
      <c r="C137" s="61" t="s">
        <v>95</v>
      </c>
      <c r="D137" s="62">
        <v>45468</v>
      </c>
      <c r="E137" s="46">
        <v>1324.7636499999999</v>
      </c>
      <c r="F137" s="65">
        <v>1506</v>
      </c>
      <c r="G137" s="53"/>
      <c r="H137"/>
      <c r="I137" s="55"/>
      <c r="J137" s="9"/>
      <c r="K137" s="9"/>
      <c r="L137" s="9"/>
      <c r="M137" s="9"/>
    </row>
    <row r="138" spans="2:13" s="5" customFormat="1" ht="19.5" customHeight="1" x14ac:dyDescent="0.3">
      <c r="B138" s="19" t="s">
        <v>37</v>
      </c>
      <c r="C138" s="61" t="s">
        <v>95</v>
      </c>
      <c r="D138" s="62">
        <v>45468</v>
      </c>
      <c r="E138" s="46">
        <v>1552.0564899999999</v>
      </c>
      <c r="F138" s="65">
        <v>881</v>
      </c>
      <c r="G138" s="53"/>
      <c r="H138"/>
      <c r="I138" s="55"/>
      <c r="J138" s="9"/>
      <c r="K138" s="9"/>
      <c r="L138" s="9"/>
      <c r="M138" s="9"/>
    </row>
    <row r="139" spans="2:13" s="5" customFormat="1" ht="19.5" customHeight="1" x14ac:dyDescent="0.3">
      <c r="B139" s="19" t="s">
        <v>38</v>
      </c>
      <c r="C139" s="61" t="s">
        <v>95</v>
      </c>
      <c r="D139" s="62">
        <v>45468</v>
      </c>
      <c r="E139" s="46">
        <v>469.04307</v>
      </c>
      <c r="F139" s="65">
        <v>331</v>
      </c>
      <c r="G139" s="53"/>
      <c r="H139"/>
      <c r="I139" s="55"/>
      <c r="J139" s="9"/>
      <c r="K139" s="9"/>
      <c r="L139" s="9"/>
      <c r="M139" s="9"/>
    </row>
    <row r="140" spans="2:13" s="5" customFormat="1" ht="19.5" customHeight="1" x14ac:dyDescent="0.3">
      <c r="B140" s="19" t="s">
        <v>39</v>
      </c>
      <c r="C140" s="61" t="s">
        <v>95</v>
      </c>
      <c r="D140" s="62">
        <v>45468</v>
      </c>
      <c r="E140" s="46">
        <v>86.564210000000003</v>
      </c>
      <c r="F140" s="65">
        <v>1599</v>
      </c>
      <c r="G140" s="53"/>
      <c r="H140"/>
      <c r="I140" s="55"/>
      <c r="J140" s="9"/>
      <c r="K140" s="9"/>
      <c r="L140" s="9"/>
      <c r="M140" s="9"/>
    </row>
    <row r="141" spans="2:13" s="5" customFormat="1" ht="19.5" customHeight="1" x14ac:dyDescent="0.3">
      <c r="B141" s="19" t="s">
        <v>96</v>
      </c>
      <c r="C141" s="61" t="s">
        <v>95</v>
      </c>
      <c r="D141" s="62">
        <v>45468</v>
      </c>
      <c r="E141" s="46">
        <v>1081.7991000000002</v>
      </c>
      <c r="F141" s="65">
        <v>908</v>
      </c>
      <c r="G141" s="53"/>
      <c r="H141"/>
      <c r="I141" s="55"/>
      <c r="J141" s="9"/>
      <c r="K141" s="9"/>
      <c r="L141" s="9"/>
      <c r="M141" s="9"/>
    </row>
    <row r="142" spans="2:13" s="5" customFormat="1" ht="19.5" customHeight="1" x14ac:dyDescent="0.3">
      <c r="B142" s="19" t="s">
        <v>97</v>
      </c>
      <c r="C142" s="61" t="s">
        <v>95</v>
      </c>
      <c r="D142" s="62">
        <v>45468</v>
      </c>
      <c r="E142" s="46">
        <v>302.03538000000003</v>
      </c>
      <c r="F142" s="65">
        <v>1001</v>
      </c>
      <c r="G142" s="53"/>
      <c r="H142"/>
      <c r="I142" s="55"/>
      <c r="J142" s="9"/>
      <c r="K142" s="9"/>
      <c r="L142" s="9"/>
      <c r="M142" s="9"/>
    </row>
    <row r="143" spans="2:13" s="5" customFormat="1" ht="19.5" customHeight="1" x14ac:dyDescent="0.3">
      <c r="B143" s="19" t="s">
        <v>72</v>
      </c>
      <c r="C143" s="61" t="s">
        <v>95</v>
      </c>
      <c r="D143" s="62">
        <v>45468</v>
      </c>
      <c r="E143" s="46">
        <v>37.295169999999999</v>
      </c>
      <c r="F143" s="65">
        <v>47</v>
      </c>
      <c r="G143" s="53"/>
      <c r="H143"/>
      <c r="I143" s="55"/>
      <c r="J143" s="9"/>
      <c r="K143" s="9"/>
      <c r="L143" s="9"/>
      <c r="M143" s="9"/>
    </row>
    <row r="144" spans="2:13" s="5" customFormat="1" ht="19.5" customHeight="1" x14ac:dyDescent="0.3">
      <c r="B144" s="19" t="s">
        <v>22</v>
      </c>
      <c r="C144" s="61" t="s">
        <v>95</v>
      </c>
      <c r="D144" s="62">
        <v>45468</v>
      </c>
      <c r="E144" s="46">
        <v>2169.2209700000003</v>
      </c>
      <c r="F144" s="65">
        <v>72810</v>
      </c>
      <c r="G144" s="53"/>
      <c r="H144"/>
      <c r="I144" s="55"/>
      <c r="J144" s="9"/>
      <c r="K144" s="9"/>
      <c r="L144" s="9"/>
      <c r="M144" s="9"/>
    </row>
    <row r="145" spans="2:13" s="5" customFormat="1" ht="19.5" customHeight="1" x14ac:dyDescent="0.3">
      <c r="B145" s="19" t="s">
        <v>40</v>
      </c>
      <c r="C145" s="61" t="s">
        <v>95</v>
      </c>
      <c r="D145" s="62">
        <v>45468</v>
      </c>
      <c r="E145" s="46">
        <v>3574.5150600000002</v>
      </c>
      <c r="F145" s="65">
        <v>63723</v>
      </c>
      <c r="G145" s="53"/>
      <c r="H145"/>
      <c r="I145" s="55"/>
      <c r="J145" s="9"/>
      <c r="K145" s="9"/>
      <c r="L145" s="9"/>
      <c r="M145" s="9"/>
    </row>
    <row r="146" spans="2:13" s="5" customFormat="1" ht="19.5" customHeight="1" x14ac:dyDescent="0.3">
      <c r="B146" s="19" t="s">
        <v>100</v>
      </c>
      <c r="C146" s="61" t="s">
        <v>44</v>
      </c>
      <c r="D146" s="62">
        <v>45468</v>
      </c>
      <c r="E146" s="46">
        <v>832.25981999999999</v>
      </c>
      <c r="F146" s="65">
        <v>223</v>
      </c>
      <c r="G146" s="53"/>
      <c r="H146"/>
      <c r="I146" s="55"/>
      <c r="J146" s="9"/>
      <c r="K146" s="9"/>
      <c r="L146" s="9"/>
      <c r="M146" s="9"/>
    </row>
    <row r="147" spans="2:13" s="5" customFormat="1" ht="19.5" customHeight="1" x14ac:dyDescent="0.3">
      <c r="B147" s="19" t="s">
        <v>41</v>
      </c>
      <c r="C147" s="61" t="s">
        <v>95</v>
      </c>
      <c r="D147" s="62">
        <v>45468</v>
      </c>
      <c r="E147" s="46">
        <v>2862.5972700000002</v>
      </c>
      <c r="F147" s="65">
        <v>13122</v>
      </c>
      <c r="G147" s="53"/>
      <c r="H147"/>
      <c r="I147" s="55"/>
      <c r="J147" s="9"/>
      <c r="K147" s="9"/>
      <c r="L147" s="9"/>
      <c r="M147" s="9"/>
    </row>
    <row r="148" spans="2:13" s="5" customFormat="1" ht="19.5" customHeight="1" x14ac:dyDescent="0.3">
      <c r="B148" s="19" t="s">
        <v>42</v>
      </c>
      <c r="C148" s="61" t="s">
        <v>95</v>
      </c>
      <c r="D148" s="62">
        <v>45468</v>
      </c>
      <c r="E148" s="46">
        <v>4025.7343300000002</v>
      </c>
      <c r="F148" s="65">
        <v>11857</v>
      </c>
      <c r="G148" s="53"/>
      <c r="H148"/>
      <c r="I148" s="55"/>
      <c r="J148" s="9"/>
      <c r="K148" s="9"/>
      <c r="L148" s="9"/>
      <c r="M148" s="9"/>
    </row>
    <row r="149" spans="2:13" s="5" customFormat="1" ht="19.5" customHeight="1" x14ac:dyDescent="0.3">
      <c r="B149" s="19" t="s">
        <v>51</v>
      </c>
      <c r="C149" s="61" t="s">
        <v>95</v>
      </c>
      <c r="D149" s="62">
        <v>45468</v>
      </c>
      <c r="E149" s="46">
        <v>2036.8465000000001</v>
      </c>
      <c r="F149" s="65">
        <v>1498</v>
      </c>
      <c r="G149" s="53"/>
      <c r="H149"/>
      <c r="I149" s="55"/>
      <c r="J149" s="9"/>
      <c r="K149" s="9"/>
      <c r="L149" s="9"/>
      <c r="M149" s="9"/>
    </row>
    <row r="150" spans="2:13" s="5" customFormat="1" ht="19.5" customHeight="1" x14ac:dyDescent="0.3">
      <c r="B150" s="19" t="s">
        <v>73</v>
      </c>
      <c r="C150" s="61" t="s">
        <v>95</v>
      </c>
      <c r="D150" s="62">
        <v>45468</v>
      </c>
      <c r="E150" s="46">
        <v>50.336460000000002</v>
      </c>
      <c r="F150" s="65">
        <v>127</v>
      </c>
      <c r="G150" s="53"/>
      <c r="H150"/>
      <c r="I150" s="55"/>
      <c r="J150" s="9"/>
      <c r="K150" s="9"/>
      <c r="L150" s="9"/>
      <c r="M150" s="9"/>
    </row>
    <row r="151" spans="2:13" s="5" customFormat="1" ht="19.5" customHeight="1" x14ac:dyDescent="0.3">
      <c r="B151" s="19" t="s">
        <v>74</v>
      </c>
      <c r="C151" s="66" t="s">
        <v>95</v>
      </c>
      <c r="D151" s="62">
        <v>45468</v>
      </c>
      <c r="E151" s="46">
        <v>343.49119000000002</v>
      </c>
      <c r="F151" s="65">
        <v>1994</v>
      </c>
      <c r="G151" s="53"/>
      <c r="H151"/>
      <c r="I151" s="55"/>
      <c r="J151" s="9"/>
      <c r="K151" s="9"/>
      <c r="L151" s="9"/>
      <c r="M151" s="9"/>
    </row>
    <row r="152" spans="2:13" s="5" customFormat="1" ht="19.5" customHeight="1" x14ac:dyDescent="0.3">
      <c r="B152" s="19" t="s">
        <v>75</v>
      </c>
      <c r="C152" s="61" t="s">
        <v>95</v>
      </c>
      <c r="D152" s="62">
        <v>45468</v>
      </c>
      <c r="E152" s="46">
        <v>1179.40491</v>
      </c>
      <c r="F152" s="65">
        <v>1319</v>
      </c>
      <c r="G152" s="53"/>
      <c r="H152"/>
      <c r="I152" s="55"/>
      <c r="J152" s="9"/>
      <c r="K152" s="9"/>
      <c r="L152" s="9"/>
      <c r="M152" s="9"/>
    </row>
    <row r="153" spans="2:13" s="5" customFormat="1" ht="19.5" customHeight="1" x14ac:dyDescent="0.3">
      <c r="B153" s="19" t="s">
        <v>76</v>
      </c>
      <c r="C153" s="67" t="s">
        <v>95</v>
      </c>
      <c r="D153" s="62">
        <v>45468</v>
      </c>
      <c r="E153" s="46">
        <v>801.76192999999989</v>
      </c>
      <c r="F153" s="68">
        <v>2256</v>
      </c>
      <c r="G153" s="53"/>
      <c r="H153"/>
      <c r="I153" s="55"/>
      <c r="J153" s="9"/>
      <c r="K153" s="9"/>
      <c r="L153" s="9"/>
      <c r="M153" s="9"/>
    </row>
    <row r="154" spans="2:13" s="5" customFormat="1" ht="19.5" customHeight="1" x14ac:dyDescent="0.3">
      <c r="B154" s="19" t="s">
        <v>53</v>
      </c>
      <c r="C154" s="66" t="s">
        <v>44</v>
      </c>
      <c r="D154" s="62">
        <v>45468</v>
      </c>
      <c r="E154" s="46">
        <v>10.035549999999999</v>
      </c>
      <c r="F154" s="65">
        <v>10</v>
      </c>
      <c r="G154" s="53"/>
      <c r="H154"/>
      <c r="I154" s="55"/>
      <c r="J154" s="9"/>
      <c r="K154" s="9"/>
      <c r="L154" s="9"/>
      <c r="M154" s="9"/>
    </row>
    <row r="155" spans="2:13" s="5" customFormat="1" ht="19.5" customHeight="1" x14ac:dyDescent="0.3">
      <c r="B155" s="19" t="s">
        <v>54</v>
      </c>
      <c r="C155" s="61" t="s">
        <v>44</v>
      </c>
      <c r="D155" s="62">
        <v>45468</v>
      </c>
      <c r="E155" s="46">
        <v>14.209950000000001</v>
      </c>
      <c r="F155" s="68" t="s">
        <v>31</v>
      </c>
      <c r="G155" s="53"/>
      <c r="H155"/>
      <c r="I155" s="69"/>
      <c r="J155" s="9"/>
      <c r="K155" s="9"/>
      <c r="L155" s="9"/>
      <c r="M155" s="9"/>
    </row>
    <row r="156" spans="2:13" s="5" customFormat="1" ht="19.5" customHeight="1" x14ac:dyDescent="0.3">
      <c r="B156" s="19" t="s">
        <v>55</v>
      </c>
      <c r="C156" s="61" t="s">
        <v>44</v>
      </c>
      <c r="D156" s="62">
        <v>45468</v>
      </c>
      <c r="E156" s="46">
        <v>5.7984200000000001</v>
      </c>
      <c r="F156" s="68" t="s">
        <v>31</v>
      </c>
      <c r="G156" s="70"/>
      <c r="H156"/>
      <c r="I156" s="71"/>
      <c r="J156" s="9"/>
      <c r="K156" s="9"/>
      <c r="L156" s="9"/>
      <c r="M156" s="9"/>
    </row>
    <row r="157" spans="2:13" s="5" customFormat="1" ht="19.5" customHeight="1" x14ac:dyDescent="0.3">
      <c r="B157" s="19" t="s">
        <v>77</v>
      </c>
      <c r="C157" s="61" t="s">
        <v>44</v>
      </c>
      <c r="D157" s="62">
        <v>45468</v>
      </c>
      <c r="E157" s="46">
        <v>20.180400000000002</v>
      </c>
      <c r="F157" s="68">
        <v>14</v>
      </c>
      <c r="G157" s="72"/>
      <c r="H157"/>
      <c r="I157" s="55"/>
      <c r="J157" s="9"/>
      <c r="K157" s="9"/>
      <c r="L157" s="9"/>
      <c r="M157" s="9"/>
    </row>
    <row r="158" spans="2:13" s="5" customFormat="1" ht="19.5" customHeight="1" x14ac:dyDescent="0.3">
      <c r="B158" s="19" t="s">
        <v>56</v>
      </c>
      <c r="C158" s="61" t="s">
        <v>44</v>
      </c>
      <c r="D158" s="62">
        <v>45468</v>
      </c>
      <c r="E158" s="46">
        <v>989.91482999999994</v>
      </c>
      <c r="F158" s="68">
        <v>794</v>
      </c>
      <c r="G158" s="72"/>
      <c r="H158"/>
      <c r="I158" s="55"/>
      <c r="J158" s="9"/>
      <c r="K158" s="9"/>
      <c r="L158" s="9"/>
      <c r="M158" s="9"/>
    </row>
    <row r="159" spans="2:13" s="5" customFormat="1" ht="19.5" customHeight="1" x14ac:dyDescent="0.3">
      <c r="B159" s="19" t="s">
        <v>57</v>
      </c>
      <c r="C159" s="61" t="s">
        <v>44</v>
      </c>
      <c r="D159" s="62">
        <v>45468</v>
      </c>
      <c r="E159" s="46">
        <v>30.93871</v>
      </c>
      <c r="F159" s="68">
        <v>56</v>
      </c>
      <c r="G159" s="73"/>
      <c r="H159"/>
      <c r="I159" s="55"/>
      <c r="J159" s="9"/>
      <c r="K159" s="9"/>
      <c r="L159" s="9"/>
      <c r="M159" s="9"/>
    </row>
    <row r="160" spans="2:13" s="5" customFormat="1" ht="19.5" customHeight="1" x14ac:dyDescent="0.3">
      <c r="B160" s="19" t="s">
        <v>43</v>
      </c>
      <c r="C160" s="61" t="s">
        <v>44</v>
      </c>
      <c r="D160" s="62">
        <v>45468</v>
      </c>
      <c r="E160" s="46">
        <v>10.170620000000001</v>
      </c>
      <c r="F160" s="74">
        <v>5</v>
      </c>
      <c r="G160" s="75"/>
      <c r="H160"/>
      <c r="I160" s="55"/>
      <c r="J160" s="9"/>
      <c r="K160" s="9"/>
      <c r="L160" s="9"/>
      <c r="M160" s="9"/>
    </row>
    <row r="161" spans="2:13" s="5" customFormat="1" ht="19.5" customHeight="1" x14ac:dyDescent="0.3">
      <c r="B161" s="19" t="s">
        <v>58</v>
      </c>
      <c r="C161" s="61" t="s">
        <v>44</v>
      </c>
      <c r="D161" s="62">
        <v>45468</v>
      </c>
      <c r="E161" s="46">
        <v>537.32806999999991</v>
      </c>
      <c r="F161" s="65">
        <v>72</v>
      </c>
      <c r="G161" s="76"/>
      <c r="H161"/>
      <c r="I161" s="55"/>
      <c r="J161" s="9"/>
      <c r="K161" s="9"/>
      <c r="L161" s="9"/>
      <c r="M161" s="9"/>
    </row>
    <row r="162" spans="2:13" s="5" customFormat="1" ht="19.5" customHeight="1" x14ac:dyDescent="0.3">
      <c r="B162" s="19" t="s">
        <v>83</v>
      </c>
      <c r="C162" s="61" t="s">
        <v>44</v>
      </c>
      <c r="D162" s="62">
        <v>45468</v>
      </c>
      <c r="E162" s="46">
        <v>33.67098</v>
      </c>
      <c r="F162" s="74">
        <v>7</v>
      </c>
      <c r="G162" s="53"/>
      <c r="H162"/>
      <c r="I162" s="55"/>
      <c r="J162" s="9"/>
      <c r="K162" s="9"/>
      <c r="L162" s="9"/>
      <c r="M162" s="9"/>
    </row>
    <row r="163" spans="2:13" s="5" customFormat="1" ht="19.5" customHeight="1" x14ac:dyDescent="0.3">
      <c r="B163" s="19" t="s">
        <v>84</v>
      </c>
      <c r="C163" s="61" t="s">
        <v>44</v>
      </c>
      <c r="D163" s="62">
        <v>45468</v>
      </c>
      <c r="E163" s="46">
        <v>2.6555299999999997</v>
      </c>
      <c r="F163" s="65" t="s">
        <v>31</v>
      </c>
      <c r="G163" s="53"/>
      <c r="H163"/>
      <c r="I163" s="55"/>
      <c r="J163" s="9"/>
      <c r="K163" s="9"/>
      <c r="L163" s="9"/>
      <c r="M163" s="9"/>
    </row>
    <row r="164" spans="2:13" s="5" customFormat="1" ht="19.5" customHeight="1" x14ac:dyDescent="0.3">
      <c r="B164" s="19" t="s">
        <v>85</v>
      </c>
      <c r="C164" s="61" t="s">
        <v>44</v>
      </c>
      <c r="D164" s="62">
        <v>45468</v>
      </c>
      <c r="E164" s="46">
        <v>303.57340000000005</v>
      </c>
      <c r="F164" s="65">
        <v>631</v>
      </c>
      <c r="G164" s="53"/>
      <c r="H164"/>
      <c r="I164" s="55"/>
      <c r="J164" s="9"/>
      <c r="K164" s="9"/>
      <c r="L164" s="9"/>
      <c r="M164" s="9"/>
    </row>
    <row r="165" spans="2:13" s="5" customFormat="1" ht="19.5" customHeight="1" x14ac:dyDescent="0.3">
      <c r="B165" s="19" t="s">
        <v>86</v>
      </c>
      <c r="C165" s="61" t="s">
        <v>44</v>
      </c>
      <c r="D165" s="62">
        <v>45468</v>
      </c>
      <c r="E165" s="46">
        <v>129.31008</v>
      </c>
      <c r="F165" s="65">
        <v>16</v>
      </c>
      <c r="G165" s="53"/>
      <c r="H165"/>
      <c r="I165" s="55"/>
      <c r="J165" s="9"/>
      <c r="K165" s="9"/>
      <c r="L165" s="9"/>
      <c r="M165" s="9"/>
    </row>
    <row r="166" spans="2:13" s="5" customFormat="1" ht="19.5" customHeight="1" x14ac:dyDescent="0.3">
      <c r="B166" s="32" t="s">
        <v>99</v>
      </c>
      <c r="C166" s="33"/>
      <c r="D166" s="33"/>
      <c r="E166" s="34">
        <f>SUM(E134:E165)</f>
        <v>74870.705979999999</v>
      </c>
      <c r="F166" s="35"/>
      <c r="G166" s="77"/>
      <c r="H166" s="55"/>
      <c r="I166" s="55"/>
      <c r="J166" s="9"/>
      <c r="K166" s="9"/>
      <c r="L166" s="9"/>
      <c r="M166" s="9"/>
    </row>
    <row r="167" spans="2:13" s="5" customFormat="1" ht="12.75" customHeight="1" x14ac:dyDescent="0.3">
      <c r="B167" s="15" t="s">
        <v>111</v>
      </c>
      <c r="C167" s="16"/>
      <c r="D167" s="16"/>
      <c r="E167" s="16"/>
      <c r="F167" s="31"/>
      <c r="G167"/>
      <c r="H167" s="9"/>
      <c r="I167" s="9"/>
      <c r="J167" s="9"/>
      <c r="K167" s="9"/>
      <c r="L167" s="9"/>
      <c r="M167" s="9"/>
    </row>
    <row r="168" spans="2:13" s="5" customFormat="1" ht="19.5" customHeight="1" x14ac:dyDescent="0.3">
      <c r="B168" s="19" t="s">
        <v>21</v>
      </c>
      <c r="C168" s="61" t="s">
        <v>95</v>
      </c>
      <c r="D168" s="62">
        <v>45498</v>
      </c>
      <c r="E168" s="46">
        <v>158.41646</v>
      </c>
      <c r="F168" s="65">
        <v>256</v>
      </c>
      <c r="G168" s="53"/>
      <c r="H168" s="87"/>
      <c r="I168" s="87"/>
      <c r="J168" s="9"/>
      <c r="K168" s="88"/>
      <c r="L168" s="88"/>
      <c r="M168" s="9"/>
    </row>
    <row r="169" spans="2:13" s="5" customFormat="1" ht="19.5" customHeight="1" x14ac:dyDescent="0.3">
      <c r="B169" s="19" t="s">
        <v>16</v>
      </c>
      <c r="C169" s="61" t="s">
        <v>95</v>
      </c>
      <c r="D169" s="62">
        <v>45488</v>
      </c>
      <c r="E169" s="46">
        <v>3.5704499999999997</v>
      </c>
      <c r="F169" s="65">
        <v>24</v>
      </c>
      <c r="G169" s="53"/>
      <c r="H169" s="87"/>
      <c r="I169" s="87"/>
      <c r="J169" s="9"/>
      <c r="K169" s="88"/>
      <c r="L169" s="88"/>
      <c r="M169" s="9"/>
    </row>
    <row r="170" spans="2:13" s="5" customFormat="1" ht="19.5" customHeight="1" x14ac:dyDescent="0.3">
      <c r="B170" s="19" t="s">
        <v>16</v>
      </c>
      <c r="C170" s="61" t="s">
        <v>95</v>
      </c>
      <c r="D170" s="62">
        <v>45498</v>
      </c>
      <c r="E170" s="46">
        <v>7.1941499999999996</v>
      </c>
      <c r="F170" s="65">
        <v>9</v>
      </c>
      <c r="G170" s="53"/>
      <c r="H170" s="87"/>
      <c r="I170" s="87"/>
      <c r="J170" s="9"/>
      <c r="K170" s="88"/>
      <c r="L170" s="88"/>
      <c r="M170" s="9"/>
    </row>
    <row r="171" spans="2:13" s="5" customFormat="1" ht="19.5" customHeight="1" x14ac:dyDescent="0.3">
      <c r="B171" s="19" t="s">
        <v>17</v>
      </c>
      <c r="C171" s="61" t="s">
        <v>95</v>
      </c>
      <c r="D171" s="62">
        <v>45498</v>
      </c>
      <c r="E171" s="46">
        <v>21.477409999999999</v>
      </c>
      <c r="F171" s="65">
        <v>48</v>
      </c>
      <c r="G171" s="53"/>
      <c r="H171" s="87"/>
      <c r="I171" s="87"/>
      <c r="J171" s="9"/>
      <c r="K171" s="88"/>
      <c r="L171" s="88"/>
      <c r="M171" s="9"/>
    </row>
    <row r="172" spans="2:13" s="5" customFormat="1" ht="19.5" customHeight="1" x14ac:dyDescent="0.3">
      <c r="B172" s="19" t="s">
        <v>18</v>
      </c>
      <c r="C172" s="61" t="s">
        <v>95</v>
      </c>
      <c r="D172" s="62">
        <v>45488</v>
      </c>
      <c r="E172" s="46">
        <v>3.29488</v>
      </c>
      <c r="F172" s="68">
        <v>6</v>
      </c>
      <c r="G172" s="86"/>
      <c r="H172" s="87"/>
      <c r="I172" s="87"/>
      <c r="J172" s="9"/>
      <c r="K172" s="88"/>
      <c r="L172" s="88"/>
      <c r="M172" s="9"/>
    </row>
    <row r="173" spans="2:13" s="5" customFormat="1" ht="19.5" customHeight="1" x14ac:dyDescent="0.3">
      <c r="B173" s="19" t="s">
        <v>18</v>
      </c>
      <c r="C173" s="61" t="s">
        <v>95</v>
      </c>
      <c r="D173" s="62">
        <v>45498</v>
      </c>
      <c r="E173" s="46">
        <v>1.2656700000000001</v>
      </c>
      <c r="F173" s="68">
        <v>4</v>
      </c>
      <c r="G173" s="86"/>
      <c r="H173" s="87"/>
      <c r="I173" s="87"/>
      <c r="J173" s="9"/>
      <c r="K173" s="88"/>
      <c r="L173" s="88"/>
      <c r="M173" s="9"/>
    </row>
    <row r="174" spans="2:13" s="5" customFormat="1" ht="19.5" customHeight="1" x14ac:dyDescent="0.3">
      <c r="B174" s="19" t="s">
        <v>100</v>
      </c>
      <c r="C174" s="61" t="s">
        <v>44</v>
      </c>
      <c r="D174" s="62">
        <v>45498</v>
      </c>
      <c r="E174" s="46">
        <v>218.28509</v>
      </c>
      <c r="F174" s="68">
        <v>74</v>
      </c>
      <c r="G174" s="70"/>
      <c r="H174" s="87"/>
      <c r="I174" s="87"/>
      <c r="J174" s="9"/>
      <c r="K174" s="88"/>
      <c r="L174" s="88"/>
      <c r="M174" s="9"/>
    </row>
    <row r="175" spans="2:13" s="5" customFormat="1" ht="19.5" customHeight="1" x14ac:dyDescent="0.3">
      <c r="B175" s="19" t="s">
        <v>96</v>
      </c>
      <c r="C175" s="61" t="s">
        <v>95</v>
      </c>
      <c r="D175" s="62">
        <v>45498</v>
      </c>
      <c r="E175" s="46">
        <v>7.5846999999999998</v>
      </c>
      <c r="F175" s="68">
        <v>5</v>
      </c>
      <c r="G175" s="72"/>
      <c r="H175" s="87"/>
      <c r="I175" s="87"/>
      <c r="J175" s="9"/>
      <c r="K175" s="88"/>
      <c r="L175" s="88"/>
      <c r="M175" s="9"/>
    </row>
    <row r="176" spans="2:13" s="5" customFormat="1" ht="19.5" customHeight="1" x14ac:dyDescent="0.25">
      <c r="B176" s="19" t="s">
        <v>97</v>
      </c>
      <c r="C176" s="61" t="s">
        <v>95</v>
      </c>
      <c r="D176" s="62">
        <v>45498</v>
      </c>
      <c r="E176" s="46">
        <v>84.943079999999995</v>
      </c>
      <c r="F176" s="68">
        <v>45</v>
      </c>
      <c r="G176" s="73"/>
      <c r="H176" s="87"/>
      <c r="I176" s="87"/>
      <c r="J176" s="9"/>
      <c r="K176" s="88"/>
      <c r="L176" s="88"/>
      <c r="M176" s="9"/>
    </row>
    <row r="177" spans="2:13" s="5" customFormat="1" ht="19.5" customHeight="1" x14ac:dyDescent="0.3">
      <c r="B177" s="19" t="s">
        <v>22</v>
      </c>
      <c r="C177" s="61" t="s">
        <v>95</v>
      </c>
      <c r="D177" s="62">
        <v>45498</v>
      </c>
      <c r="E177" s="46">
        <v>73.628270000000001</v>
      </c>
      <c r="F177" s="74">
        <v>403</v>
      </c>
      <c r="G177" s="53"/>
      <c r="H177" s="87"/>
      <c r="I177" s="87"/>
      <c r="J177" s="9"/>
      <c r="K177" s="88"/>
      <c r="L177" s="88"/>
      <c r="M177" s="9"/>
    </row>
    <row r="178" spans="2:13" s="5" customFormat="1" ht="19.5" customHeight="1" x14ac:dyDescent="0.3">
      <c r="B178" s="19" t="s">
        <v>40</v>
      </c>
      <c r="C178" s="61" t="s">
        <v>95</v>
      </c>
      <c r="D178" s="62">
        <v>45498</v>
      </c>
      <c r="E178" s="46">
        <v>50.522570000000002</v>
      </c>
      <c r="F178" s="65">
        <v>235</v>
      </c>
      <c r="G178" s="53"/>
      <c r="H178" s="87"/>
      <c r="I178" s="87"/>
      <c r="J178" s="9"/>
      <c r="K178" s="88"/>
      <c r="L178" s="88"/>
      <c r="M178" s="9"/>
    </row>
    <row r="179" spans="2:13" s="5" customFormat="1" ht="19.5" customHeight="1" x14ac:dyDescent="0.3">
      <c r="B179" s="19" t="s">
        <v>41</v>
      </c>
      <c r="C179" s="61" t="s">
        <v>95</v>
      </c>
      <c r="D179" s="62">
        <v>45498</v>
      </c>
      <c r="E179" s="46">
        <v>183.25827999999998</v>
      </c>
      <c r="F179" s="65">
        <v>53</v>
      </c>
      <c r="G179" s="53"/>
      <c r="H179" s="87"/>
      <c r="I179" s="87"/>
      <c r="J179" s="9"/>
      <c r="K179" s="88"/>
      <c r="L179" s="88"/>
      <c r="M179" s="9"/>
    </row>
    <row r="180" spans="2:13" s="5" customFormat="1" ht="19.5" customHeight="1" x14ac:dyDescent="0.3">
      <c r="B180" s="19" t="s">
        <v>42</v>
      </c>
      <c r="C180" s="61" t="s">
        <v>95</v>
      </c>
      <c r="D180" s="62">
        <v>45498</v>
      </c>
      <c r="E180" s="46">
        <v>29.919830000000001</v>
      </c>
      <c r="F180" s="65">
        <v>42</v>
      </c>
      <c r="G180" s="53"/>
      <c r="H180" s="87"/>
      <c r="I180" s="87"/>
      <c r="J180" s="9"/>
      <c r="K180" s="88"/>
      <c r="L180" s="88"/>
      <c r="M180" s="9"/>
    </row>
    <row r="181" spans="2:13" s="5" customFormat="1" ht="19.5" customHeight="1" x14ac:dyDescent="0.3">
      <c r="B181" s="19" t="s">
        <v>51</v>
      </c>
      <c r="C181" s="61" t="s">
        <v>95</v>
      </c>
      <c r="D181" s="62">
        <v>45498</v>
      </c>
      <c r="E181" s="46">
        <v>6.8512399999999998</v>
      </c>
      <c r="F181" s="68">
        <v>5</v>
      </c>
      <c r="G181" s="72"/>
      <c r="H181" s="87"/>
      <c r="I181" s="87"/>
      <c r="J181" s="9"/>
      <c r="K181" s="88"/>
      <c r="L181" s="88"/>
      <c r="M181" s="9"/>
    </row>
    <row r="182" spans="2:13" s="5" customFormat="1" ht="19.5" customHeight="1" x14ac:dyDescent="0.25">
      <c r="B182" s="19" t="s">
        <v>74</v>
      </c>
      <c r="C182" s="61" t="s">
        <v>95</v>
      </c>
      <c r="D182" s="62">
        <v>45498</v>
      </c>
      <c r="E182" s="46">
        <v>83.96472</v>
      </c>
      <c r="F182" s="68">
        <v>43</v>
      </c>
      <c r="G182" s="73"/>
      <c r="H182" s="87"/>
      <c r="I182" s="87"/>
      <c r="J182" s="9"/>
      <c r="K182" s="88"/>
      <c r="L182" s="88"/>
      <c r="M182" s="9"/>
    </row>
    <row r="183" spans="2:13" s="5" customFormat="1" ht="19.5" customHeight="1" x14ac:dyDescent="0.3">
      <c r="B183" s="19" t="s">
        <v>75</v>
      </c>
      <c r="C183" s="61" t="s">
        <v>95</v>
      </c>
      <c r="D183" s="62">
        <v>45498</v>
      </c>
      <c r="E183" s="46">
        <v>125.11349</v>
      </c>
      <c r="F183" s="74">
        <v>39</v>
      </c>
      <c r="G183" s="53"/>
      <c r="H183" s="87"/>
      <c r="I183" s="87"/>
      <c r="J183" s="9"/>
      <c r="K183" s="88"/>
      <c r="L183" s="88"/>
      <c r="M183" s="9"/>
    </row>
    <row r="184" spans="2:13" s="5" customFormat="1" ht="19.5" customHeight="1" x14ac:dyDescent="0.3">
      <c r="B184" s="19" t="s">
        <v>76</v>
      </c>
      <c r="C184" s="61" t="s">
        <v>95</v>
      </c>
      <c r="D184" s="62">
        <v>45498</v>
      </c>
      <c r="E184" s="46">
        <v>2.2662900000000001</v>
      </c>
      <c r="F184" s="65">
        <v>6</v>
      </c>
      <c r="G184" s="53"/>
      <c r="H184" s="87"/>
      <c r="I184" s="87"/>
      <c r="J184" s="9"/>
      <c r="K184" s="88"/>
      <c r="L184" s="88"/>
      <c r="M184" s="9"/>
    </row>
    <row r="185" spans="2:13" s="5" customFormat="1" ht="19.5" customHeight="1" x14ac:dyDescent="0.3">
      <c r="B185" s="19" t="s">
        <v>52</v>
      </c>
      <c r="C185" s="61" t="s">
        <v>44</v>
      </c>
      <c r="D185" s="62">
        <v>45498</v>
      </c>
      <c r="E185" s="46">
        <v>64.697980000000001</v>
      </c>
      <c r="F185" s="65">
        <v>18</v>
      </c>
      <c r="G185" s="53"/>
      <c r="H185" s="85"/>
      <c r="I185" s="55"/>
      <c r="J185" s="9"/>
      <c r="K185" s="9"/>
      <c r="L185" s="9"/>
      <c r="M185" s="9"/>
    </row>
    <row r="186" spans="2:13" s="5" customFormat="1" ht="19.5" customHeight="1" x14ac:dyDescent="0.3">
      <c r="B186" s="19" t="s">
        <v>53</v>
      </c>
      <c r="C186" s="61" t="s">
        <v>44</v>
      </c>
      <c r="D186" s="62">
        <v>45498</v>
      </c>
      <c r="E186" s="46">
        <v>132.29755</v>
      </c>
      <c r="F186" s="65">
        <v>116</v>
      </c>
      <c r="G186" s="53"/>
      <c r="H186" s="85"/>
      <c r="I186" s="55"/>
      <c r="J186" s="9"/>
      <c r="K186" s="9"/>
      <c r="L186" s="9"/>
      <c r="M186" s="9"/>
    </row>
    <row r="187" spans="2:13" s="5" customFormat="1" ht="19.5" customHeight="1" x14ac:dyDescent="0.3">
      <c r="B187" s="19" t="s">
        <v>77</v>
      </c>
      <c r="C187" s="61" t="s">
        <v>44</v>
      </c>
      <c r="D187" s="62">
        <v>45498</v>
      </c>
      <c r="E187" s="46">
        <v>3.8764400000000001</v>
      </c>
      <c r="F187" s="68">
        <v>100</v>
      </c>
      <c r="G187" s="86"/>
      <c r="H187" s="85"/>
      <c r="I187" s="69"/>
      <c r="J187" s="9"/>
      <c r="K187" s="9"/>
      <c r="L187" s="9"/>
      <c r="M187" s="9"/>
    </row>
    <row r="188" spans="2:13" s="5" customFormat="1" ht="19.5" customHeight="1" x14ac:dyDescent="0.3">
      <c r="B188" s="19" t="s">
        <v>56</v>
      </c>
      <c r="C188" s="61" t="s">
        <v>44</v>
      </c>
      <c r="D188" s="62">
        <v>45498</v>
      </c>
      <c r="E188" s="46">
        <v>25.710369999999998</v>
      </c>
      <c r="F188" s="68">
        <v>39</v>
      </c>
      <c r="G188" s="86"/>
      <c r="H188" s="85"/>
      <c r="I188" s="69"/>
      <c r="J188" s="9"/>
      <c r="K188" s="9"/>
      <c r="L188" s="9"/>
      <c r="M188" s="9"/>
    </row>
    <row r="189" spans="2:13" s="5" customFormat="1" ht="19.5" customHeight="1" x14ac:dyDescent="0.3">
      <c r="B189" s="19" t="s">
        <v>57</v>
      </c>
      <c r="C189" s="61" t="s">
        <v>44</v>
      </c>
      <c r="D189" s="62">
        <v>45498</v>
      </c>
      <c r="E189" s="46">
        <v>20.615179999999999</v>
      </c>
      <c r="F189" s="68">
        <v>633</v>
      </c>
      <c r="G189" s="70"/>
      <c r="H189" s="85"/>
      <c r="I189" s="71"/>
      <c r="J189" s="9"/>
      <c r="K189" s="9"/>
      <c r="L189" s="9"/>
      <c r="M189" s="9"/>
    </row>
    <row r="190" spans="2:13" s="5" customFormat="1" ht="19.5" customHeight="1" x14ac:dyDescent="0.3">
      <c r="B190" s="19" t="s">
        <v>43</v>
      </c>
      <c r="C190" s="61" t="s">
        <v>44</v>
      </c>
      <c r="D190" s="62">
        <v>45498</v>
      </c>
      <c r="E190" s="46">
        <v>12.41508</v>
      </c>
      <c r="F190" s="68" t="s">
        <v>31</v>
      </c>
      <c r="G190" s="72"/>
      <c r="H190" s="85"/>
      <c r="I190" s="55"/>
      <c r="J190" s="9"/>
      <c r="K190" s="9"/>
      <c r="L190" s="9"/>
      <c r="M190" s="9"/>
    </row>
    <row r="191" spans="2:13" s="5" customFormat="1" ht="19.5" customHeight="1" x14ac:dyDescent="0.25">
      <c r="B191" s="19" t="s">
        <v>85</v>
      </c>
      <c r="C191" s="61" t="s">
        <v>44</v>
      </c>
      <c r="D191" s="62">
        <v>45498</v>
      </c>
      <c r="E191" s="46">
        <v>374.78841999999997</v>
      </c>
      <c r="F191" s="68">
        <v>407</v>
      </c>
      <c r="G191" s="73"/>
      <c r="H191" s="85"/>
      <c r="I191" s="55"/>
      <c r="J191" s="9"/>
      <c r="K191" s="9"/>
      <c r="L191" s="9"/>
      <c r="M191" s="9"/>
    </row>
    <row r="192" spans="2:13" s="5" customFormat="1" ht="19.5" customHeight="1" x14ac:dyDescent="0.3">
      <c r="B192" s="19" t="s">
        <v>59</v>
      </c>
      <c r="C192" s="61" t="s">
        <v>44</v>
      </c>
      <c r="D192" s="62">
        <v>45498</v>
      </c>
      <c r="E192" s="46">
        <v>94.229060000000004</v>
      </c>
      <c r="F192" s="74">
        <v>96</v>
      </c>
      <c r="G192" s="53"/>
      <c r="H192" s="85"/>
      <c r="I192" s="55"/>
      <c r="J192" s="9"/>
      <c r="K192" s="9"/>
      <c r="L192" s="9"/>
      <c r="M192" s="9"/>
    </row>
    <row r="193" spans="2:13" s="5" customFormat="1" ht="19.5" customHeight="1" x14ac:dyDescent="0.3">
      <c r="B193" s="19" t="s">
        <v>19</v>
      </c>
      <c r="C193" s="66" t="s">
        <v>32</v>
      </c>
      <c r="D193" s="62">
        <v>45498</v>
      </c>
      <c r="E193" s="46">
        <v>183.50707</v>
      </c>
      <c r="F193" s="65">
        <v>433</v>
      </c>
      <c r="G193" s="53"/>
      <c r="H193" s="85"/>
      <c r="I193" s="55"/>
      <c r="J193" s="9"/>
      <c r="K193" s="9"/>
      <c r="L193" s="9"/>
      <c r="M193" s="9"/>
    </row>
    <row r="194" spans="2:13" s="5" customFormat="1" ht="19.5" customHeight="1" x14ac:dyDescent="0.3">
      <c r="B194" s="32" t="s">
        <v>112</v>
      </c>
      <c r="C194" s="33"/>
      <c r="D194" s="33"/>
      <c r="E194" s="34">
        <f>SUM(E168:E193)</f>
        <v>1973.69373</v>
      </c>
      <c r="F194" s="35"/>
      <c r="G194" s="77"/>
      <c r="H194" s="55"/>
      <c r="I194" s="55"/>
      <c r="J194" s="9"/>
      <c r="K194" s="9"/>
      <c r="L194" s="9"/>
      <c r="M194" s="9"/>
    </row>
    <row r="195" spans="2:13" s="5" customFormat="1" ht="12.75" customHeight="1" x14ac:dyDescent="0.3">
      <c r="B195" s="15" t="s">
        <v>113</v>
      </c>
      <c r="C195" s="16"/>
      <c r="D195" s="16"/>
      <c r="E195" s="16"/>
      <c r="F195" s="31"/>
      <c r="G195"/>
      <c r="H195" s="9"/>
      <c r="I195" s="9"/>
      <c r="J195" s="9"/>
      <c r="K195" s="9"/>
      <c r="L195" s="9"/>
      <c r="M195" s="9"/>
    </row>
    <row r="196" spans="2:13" s="5" customFormat="1" ht="19.5" customHeight="1" x14ac:dyDescent="0.3">
      <c r="B196" s="19" t="s">
        <v>100</v>
      </c>
      <c r="C196" s="61" t="s">
        <v>44</v>
      </c>
      <c r="D196" s="62">
        <v>45527</v>
      </c>
      <c r="E196" s="46">
        <v>29.252179999999999</v>
      </c>
      <c r="F196" s="65">
        <v>4</v>
      </c>
      <c r="G196" s="53"/>
      <c r="H196" s="55"/>
      <c r="I196" s="87"/>
      <c r="J196" s="9"/>
      <c r="K196" s="9"/>
      <c r="L196" s="9"/>
      <c r="M196" s="9"/>
    </row>
    <row r="197" spans="2:13" s="5" customFormat="1" ht="19.5" customHeight="1" x14ac:dyDescent="0.3">
      <c r="B197" s="19" t="s">
        <v>96</v>
      </c>
      <c r="C197" s="61" t="s">
        <v>95</v>
      </c>
      <c r="D197" s="62">
        <v>45527</v>
      </c>
      <c r="E197" s="46">
        <v>28.186499999999999</v>
      </c>
      <c r="F197" s="65">
        <v>8</v>
      </c>
      <c r="G197" s="53"/>
      <c r="H197" s="55"/>
      <c r="I197" s="87"/>
      <c r="J197" s="9"/>
      <c r="K197" s="9"/>
      <c r="L197" s="9"/>
      <c r="M197" s="9"/>
    </row>
    <row r="198" spans="2:13" s="5" customFormat="1" ht="19.5" customHeight="1" x14ac:dyDescent="0.3">
      <c r="B198" s="19" t="s">
        <v>97</v>
      </c>
      <c r="C198" s="61" t="s">
        <v>95</v>
      </c>
      <c r="D198" s="62">
        <v>45527</v>
      </c>
      <c r="E198" s="46">
        <v>24.326640000000001</v>
      </c>
      <c r="F198" s="65">
        <v>21</v>
      </c>
      <c r="G198" s="53"/>
      <c r="H198" s="55"/>
      <c r="I198" s="87"/>
      <c r="J198" s="9"/>
      <c r="K198" s="9"/>
      <c r="L198" s="9"/>
      <c r="M198" s="9"/>
    </row>
    <row r="199" spans="2:13" s="5" customFormat="1" ht="19.5" customHeight="1" x14ac:dyDescent="0.3">
      <c r="B199" s="19" t="s">
        <v>72</v>
      </c>
      <c r="C199" s="61" t="s">
        <v>95</v>
      </c>
      <c r="D199" s="62">
        <v>45527</v>
      </c>
      <c r="E199" s="46">
        <v>40.947199999999995</v>
      </c>
      <c r="F199" s="68">
        <v>16</v>
      </c>
      <c r="G199" s="72"/>
      <c r="H199" s="55"/>
      <c r="I199" s="87"/>
      <c r="J199" s="9"/>
      <c r="K199" s="9"/>
      <c r="L199" s="9"/>
      <c r="M199" s="9"/>
    </row>
    <row r="200" spans="2:13" s="5" customFormat="1" ht="19.5" customHeight="1" x14ac:dyDescent="0.25">
      <c r="B200" s="19" t="s">
        <v>53</v>
      </c>
      <c r="C200" s="61" t="s">
        <v>44</v>
      </c>
      <c r="D200" s="62">
        <v>45527</v>
      </c>
      <c r="E200" s="46">
        <v>4.9685600000000001</v>
      </c>
      <c r="F200" s="68">
        <v>5</v>
      </c>
      <c r="G200" s="73"/>
      <c r="H200" s="55"/>
      <c r="I200" s="87"/>
      <c r="J200" s="9"/>
      <c r="K200" s="9"/>
      <c r="L200" s="9"/>
      <c r="M200" s="9"/>
    </row>
    <row r="201" spans="2:13" s="5" customFormat="1" ht="19.5" customHeight="1" x14ac:dyDescent="0.3">
      <c r="B201" s="19" t="s">
        <v>55</v>
      </c>
      <c r="C201" s="61" t="s">
        <v>44</v>
      </c>
      <c r="D201" s="62">
        <v>45527</v>
      </c>
      <c r="E201" s="46">
        <v>2.5516300000000003</v>
      </c>
      <c r="F201" s="65" t="s">
        <v>31</v>
      </c>
      <c r="G201" s="53"/>
      <c r="H201" s="55"/>
      <c r="I201" s="87"/>
      <c r="J201" s="9"/>
      <c r="K201" s="9"/>
      <c r="L201" s="9"/>
      <c r="M201" s="9"/>
    </row>
    <row r="202" spans="2:13" s="5" customFormat="1" ht="24" customHeight="1" x14ac:dyDescent="0.3">
      <c r="B202" s="19" t="s">
        <v>19</v>
      </c>
      <c r="C202" s="66" t="s">
        <v>32</v>
      </c>
      <c r="D202" s="62">
        <v>45517</v>
      </c>
      <c r="E202" s="46">
        <v>16.484310000000001</v>
      </c>
      <c r="F202" s="65">
        <v>29</v>
      </c>
      <c r="G202" s="53"/>
      <c r="H202" s="55"/>
      <c r="I202" s="87"/>
      <c r="J202" s="9"/>
      <c r="K202" s="9"/>
      <c r="L202" s="9"/>
      <c r="M202" s="9"/>
    </row>
    <row r="203" spans="2:13" s="5" customFormat="1" ht="19.5" customHeight="1" x14ac:dyDescent="0.3">
      <c r="B203" s="32" t="s">
        <v>114</v>
      </c>
      <c r="C203" s="33"/>
      <c r="D203" s="33"/>
      <c r="E203" s="34">
        <f>SUM(E196:E202)</f>
        <v>146.71701999999999</v>
      </c>
      <c r="F203" s="35"/>
      <c r="G203" s="77"/>
      <c r="H203" s="55"/>
      <c r="I203" s="55"/>
      <c r="J203" s="9"/>
      <c r="K203" s="9"/>
      <c r="L203" s="9"/>
      <c r="M203" s="9"/>
    </row>
    <row r="204" spans="2:13" s="5" customFormat="1" ht="12.75" customHeight="1" x14ac:dyDescent="0.3">
      <c r="B204" s="15" t="s">
        <v>115</v>
      </c>
      <c r="C204" s="16"/>
      <c r="D204" s="16"/>
      <c r="E204" s="16"/>
      <c r="F204" s="31"/>
      <c r="G204"/>
      <c r="H204" s="9"/>
      <c r="I204" s="9"/>
      <c r="J204" s="9"/>
      <c r="K204" s="9"/>
      <c r="L204" s="9"/>
      <c r="M204" s="9"/>
    </row>
    <row r="205" spans="2:13" s="5" customFormat="1" ht="19.5" customHeight="1" x14ac:dyDescent="0.25">
      <c r="B205" s="19" t="s">
        <v>21</v>
      </c>
      <c r="C205" s="61" t="s">
        <v>95</v>
      </c>
      <c r="D205" s="62">
        <v>45560</v>
      </c>
      <c r="E205" s="46">
        <v>125.66346</v>
      </c>
      <c r="F205" s="68">
        <v>136</v>
      </c>
      <c r="G205" s="73"/>
      <c r="H205" s="55"/>
      <c r="I205" s="87"/>
      <c r="J205" s="9"/>
      <c r="K205" s="9"/>
      <c r="L205" s="9"/>
      <c r="M205" s="9"/>
    </row>
    <row r="206" spans="2:13" s="5" customFormat="1" ht="19.5" customHeight="1" x14ac:dyDescent="0.25">
      <c r="B206" s="19" t="s">
        <v>37</v>
      </c>
      <c r="C206" s="61" t="s">
        <v>95</v>
      </c>
      <c r="D206" s="62">
        <v>45560</v>
      </c>
      <c r="E206" s="46">
        <v>5.5992499999999996</v>
      </c>
      <c r="F206" s="68">
        <v>5</v>
      </c>
      <c r="G206" s="73"/>
      <c r="H206" s="55"/>
      <c r="I206" s="87"/>
      <c r="J206" s="9"/>
      <c r="K206" s="9"/>
      <c r="L206" s="9"/>
      <c r="M206" s="9"/>
    </row>
    <row r="207" spans="2:13" s="5" customFormat="1" ht="19.5" customHeight="1" x14ac:dyDescent="0.25">
      <c r="B207" s="19" t="s">
        <v>38</v>
      </c>
      <c r="C207" s="61" t="s">
        <v>95</v>
      </c>
      <c r="D207" s="62">
        <v>45560</v>
      </c>
      <c r="E207" s="46">
        <v>7.2653800000000004</v>
      </c>
      <c r="F207" s="68" t="s">
        <v>31</v>
      </c>
      <c r="G207" s="73"/>
      <c r="H207" s="55"/>
      <c r="I207" s="87"/>
      <c r="J207" s="9"/>
      <c r="K207" s="9"/>
      <c r="L207" s="9"/>
      <c r="M207" s="9"/>
    </row>
    <row r="208" spans="2:13" s="5" customFormat="1" ht="19.5" customHeight="1" x14ac:dyDescent="0.25">
      <c r="B208" s="19" t="s">
        <v>97</v>
      </c>
      <c r="C208" s="61" t="s">
        <v>95</v>
      </c>
      <c r="D208" s="62">
        <v>45560</v>
      </c>
      <c r="E208" s="46">
        <v>83.078759999999988</v>
      </c>
      <c r="F208" s="68">
        <v>41</v>
      </c>
      <c r="G208" s="73"/>
      <c r="H208" s="55"/>
      <c r="I208" s="87"/>
      <c r="J208" s="9"/>
      <c r="K208" s="9"/>
      <c r="L208" s="9"/>
      <c r="M208" s="9"/>
    </row>
    <row r="209" spans="2:13" s="5" customFormat="1" ht="19.5" customHeight="1" x14ac:dyDescent="0.25">
      <c r="B209" s="19" t="s">
        <v>22</v>
      </c>
      <c r="C209" s="61" t="s">
        <v>95</v>
      </c>
      <c r="D209" s="62">
        <v>45560</v>
      </c>
      <c r="E209" s="46">
        <v>42.226199999999999</v>
      </c>
      <c r="F209" s="68">
        <v>169</v>
      </c>
      <c r="G209" s="73"/>
      <c r="H209" s="55"/>
      <c r="I209" s="87"/>
      <c r="J209" s="9"/>
      <c r="K209" s="9"/>
      <c r="L209" s="9"/>
      <c r="M209" s="9"/>
    </row>
    <row r="210" spans="2:13" s="5" customFormat="1" ht="19.5" customHeight="1" x14ac:dyDescent="0.25">
      <c r="B210" s="19" t="s">
        <v>40</v>
      </c>
      <c r="C210" s="61" t="s">
        <v>95</v>
      </c>
      <c r="D210" s="62">
        <v>45560</v>
      </c>
      <c r="E210" s="46">
        <v>34.513289999999998</v>
      </c>
      <c r="F210" s="68">
        <v>128</v>
      </c>
      <c r="G210" s="73"/>
      <c r="H210" s="55"/>
      <c r="I210" s="87"/>
      <c r="J210" s="9"/>
      <c r="K210" s="9"/>
      <c r="L210" s="9"/>
      <c r="M210" s="9"/>
    </row>
    <row r="211" spans="2:13" s="5" customFormat="1" ht="19.5" customHeight="1" x14ac:dyDescent="0.25">
      <c r="B211" s="19" t="s">
        <v>76</v>
      </c>
      <c r="C211" s="61" t="s">
        <v>95</v>
      </c>
      <c r="D211" s="62">
        <v>45560</v>
      </c>
      <c r="E211" s="84">
        <v>6.8039999999999989E-2</v>
      </c>
      <c r="F211" s="68" t="s">
        <v>31</v>
      </c>
      <c r="G211" s="73"/>
      <c r="H211" s="55"/>
      <c r="I211" s="87"/>
      <c r="J211" s="9"/>
      <c r="K211" s="9"/>
      <c r="L211" s="9"/>
      <c r="M211" s="9"/>
    </row>
    <row r="212" spans="2:13" s="5" customFormat="1" ht="19.5" customHeight="1" x14ac:dyDescent="0.25">
      <c r="B212" s="19" t="s">
        <v>53</v>
      </c>
      <c r="C212" s="61" t="s">
        <v>44</v>
      </c>
      <c r="D212" s="62">
        <v>45548</v>
      </c>
      <c r="E212" s="46">
        <v>131.81264999999999</v>
      </c>
      <c r="F212" s="68">
        <v>1616</v>
      </c>
      <c r="G212" s="73"/>
      <c r="H212" s="55"/>
      <c r="I212" s="87"/>
      <c r="J212" s="9"/>
      <c r="K212" s="9"/>
      <c r="L212" s="9"/>
      <c r="M212" s="9"/>
    </row>
    <row r="213" spans="2:13" s="5" customFormat="1" ht="19.5" customHeight="1" x14ac:dyDescent="0.25">
      <c r="B213" s="19" t="s">
        <v>55</v>
      </c>
      <c r="C213" s="61" t="s">
        <v>44</v>
      </c>
      <c r="D213" s="62">
        <v>45548</v>
      </c>
      <c r="E213" s="46">
        <v>86.39667</v>
      </c>
      <c r="F213" s="68">
        <v>492</v>
      </c>
      <c r="G213" s="73"/>
      <c r="H213" s="55"/>
      <c r="I213" s="87"/>
      <c r="J213" s="9"/>
      <c r="K213" s="9"/>
      <c r="L213" s="9"/>
      <c r="M213" s="9"/>
    </row>
    <row r="214" spans="2:13" s="5" customFormat="1" ht="19.5" customHeight="1" x14ac:dyDescent="0.25">
      <c r="B214" s="19" t="s">
        <v>57</v>
      </c>
      <c r="C214" s="61" t="s">
        <v>44</v>
      </c>
      <c r="D214" s="62">
        <v>45560</v>
      </c>
      <c r="E214" s="46">
        <v>24.861990000000002</v>
      </c>
      <c r="F214" s="68">
        <v>150</v>
      </c>
      <c r="G214" s="73"/>
      <c r="H214" s="55"/>
      <c r="I214" s="87"/>
      <c r="J214" s="9"/>
      <c r="K214" s="9"/>
      <c r="L214" s="9"/>
      <c r="M214" s="9"/>
    </row>
    <row r="215" spans="2:13" s="5" customFormat="1" ht="19.5" customHeight="1" x14ac:dyDescent="0.25">
      <c r="B215" s="19" t="s">
        <v>43</v>
      </c>
      <c r="C215" s="61" t="s">
        <v>44</v>
      </c>
      <c r="D215" s="62">
        <v>45560</v>
      </c>
      <c r="E215" s="46">
        <v>576.97221000000002</v>
      </c>
      <c r="F215" s="68">
        <v>500</v>
      </c>
      <c r="G215" s="73"/>
      <c r="H215" s="55"/>
      <c r="I215" s="87"/>
      <c r="J215" s="9"/>
      <c r="K215" s="9"/>
      <c r="L215" s="9"/>
      <c r="M215" s="9"/>
    </row>
    <row r="216" spans="2:13" s="5" customFormat="1" ht="19.5" customHeight="1" x14ac:dyDescent="0.25">
      <c r="B216" s="19" t="s">
        <v>85</v>
      </c>
      <c r="C216" s="61" t="s">
        <v>44</v>
      </c>
      <c r="D216" s="62">
        <v>45560</v>
      </c>
      <c r="E216" s="46">
        <v>32.134</v>
      </c>
      <c r="F216" s="68">
        <v>267</v>
      </c>
      <c r="G216" s="73"/>
      <c r="H216" s="55"/>
      <c r="I216" s="87"/>
      <c r="J216" s="9"/>
      <c r="K216" s="9"/>
      <c r="L216" s="9"/>
      <c r="M216" s="9"/>
    </row>
    <row r="217" spans="2:13" s="5" customFormat="1" ht="19.5" customHeight="1" x14ac:dyDescent="0.3">
      <c r="B217" s="32" t="s">
        <v>116</v>
      </c>
      <c r="C217" s="33"/>
      <c r="D217" s="33"/>
      <c r="E217" s="34">
        <f>SUM(E205:E216)</f>
        <v>1150.5918999999999</v>
      </c>
      <c r="F217" s="35"/>
      <c r="G217" s="77"/>
      <c r="H217" s="55"/>
      <c r="I217" s="55"/>
      <c r="J217" s="9"/>
      <c r="K217" s="9"/>
      <c r="L217" s="9"/>
      <c r="M217" s="9"/>
    </row>
    <row r="218" spans="2:13" s="5" customFormat="1" ht="12.75" customHeight="1" x14ac:dyDescent="0.3">
      <c r="B218" s="90" t="s">
        <v>117</v>
      </c>
      <c r="C218" s="16"/>
      <c r="D218" s="16"/>
      <c r="E218" s="16"/>
      <c r="F218" s="31"/>
      <c r="G218"/>
      <c r="H218" s="9"/>
      <c r="I218" s="9"/>
      <c r="J218" s="9"/>
      <c r="K218" s="9"/>
      <c r="L218" s="9"/>
      <c r="M218" s="9"/>
    </row>
    <row r="219" spans="2:13" s="5" customFormat="1" ht="19.5" customHeight="1" x14ac:dyDescent="0.3">
      <c r="B219" s="19" t="s">
        <v>17</v>
      </c>
      <c r="C219" s="61" t="s">
        <v>95</v>
      </c>
      <c r="D219" s="62">
        <v>45580</v>
      </c>
      <c r="E219" s="46">
        <v>5.5992299999999995</v>
      </c>
      <c r="F219" s="68">
        <v>24</v>
      </c>
      <c r="G219" s="53"/>
      <c r="H219" s="85"/>
      <c r="I219" s="55"/>
      <c r="J219" s="9"/>
      <c r="K219" s="9"/>
      <c r="L219" s="9"/>
      <c r="M219" s="9"/>
    </row>
    <row r="220" spans="2:13" s="5" customFormat="1" ht="19.5" customHeight="1" x14ac:dyDescent="0.3">
      <c r="B220" s="19" t="s">
        <v>41</v>
      </c>
      <c r="C220" s="61" t="s">
        <v>95</v>
      </c>
      <c r="D220" s="62">
        <v>45580</v>
      </c>
      <c r="E220" s="46">
        <v>210.64352999999997</v>
      </c>
      <c r="F220" s="68">
        <v>114</v>
      </c>
      <c r="G220" s="53"/>
      <c r="H220" s="85"/>
      <c r="I220" s="55"/>
      <c r="J220" s="9"/>
      <c r="K220" s="9"/>
      <c r="L220" s="9"/>
      <c r="M220" s="9"/>
    </row>
    <row r="221" spans="2:13" s="5" customFormat="1" ht="19.5" customHeight="1" x14ac:dyDescent="0.3">
      <c r="B221" s="19" t="s">
        <v>42</v>
      </c>
      <c r="C221" s="61" t="s">
        <v>95</v>
      </c>
      <c r="D221" s="62">
        <v>45580</v>
      </c>
      <c r="E221" s="46">
        <v>176.48575000000002</v>
      </c>
      <c r="F221" s="68">
        <v>116</v>
      </c>
      <c r="G221" s="53"/>
      <c r="H221" s="85"/>
      <c r="I221" s="55"/>
      <c r="J221" s="9"/>
      <c r="K221" s="9"/>
      <c r="L221" s="9"/>
      <c r="M221" s="9"/>
    </row>
    <row r="222" spans="2:13" s="5" customFormat="1" ht="19.5" customHeight="1" x14ac:dyDescent="0.3">
      <c r="B222" s="19" t="s">
        <v>51</v>
      </c>
      <c r="C222" s="61" t="s">
        <v>95</v>
      </c>
      <c r="D222" s="62">
        <v>45580</v>
      </c>
      <c r="E222" s="46">
        <v>44.190419999999996</v>
      </c>
      <c r="F222" s="68">
        <v>9</v>
      </c>
      <c r="G222" s="53"/>
      <c r="H222" s="85"/>
      <c r="I222" s="55"/>
      <c r="J222" s="9"/>
      <c r="K222" s="9"/>
      <c r="L222" s="9"/>
      <c r="M222" s="9"/>
    </row>
    <row r="223" spans="2:13" s="5" customFormat="1" ht="19.5" customHeight="1" x14ac:dyDescent="0.3">
      <c r="B223" s="19" t="s">
        <v>74</v>
      </c>
      <c r="C223" s="61" t="s">
        <v>95</v>
      </c>
      <c r="D223" s="62">
        <v>45580</v>
      </c>
      <c r="E223" s="46">
        <v>62.579929999999997</v>
      </c>
      <c r="F223" s="68">
        <v>52</v>
      </c>
      <c r="G223" s="53"/>
      <c r="H223" s="85"/>
      <c r="I223" s="55"/>
      <c r="J223" s="9"/>
      <c r="K223" s="9"/>
      <c r="L223" s="9"/>
      <c r="M223" s="9"/>
    </row>
    <row r="224" spans="2:13" s="5" customFormat="1" ht="19.5" customHeight="1" x14ac:dyDescent="0.3">
      <c r="B224" s="19" t="s">
        <v>75</v>
      </c>
      <c r="C224" s="61" t="s">
        <v>95</v>
      </c>
      <c r="D224" s="62">
        <v>45580</v>
      </c>
      <c r="E224" s="46">
        <v>1039.65975</v>
      </c>
      <c r="F224" s="68">
        <v>296</v>
      </c>
      <c r="G224" s="53"/>
      <c r="H224" s="85"/>
      <c r="I224" s="55"/>
      <c r="J224" s="9"/>
      <c r="K224" s="9"/>
      <c r="L224" s="9"/>
      <c r="M224" s="9"/>
    </row>
    <row r="225" spans="2:13" s="5" customFormat="1" ht="19.5" customHeight="1" x14ac:dyDescent="0.3">
      <c r="B225" s="19" t="s">
        <v>76</v>
      </c>
      <c r="C225" s="61" t="s">
        <v>95</v>
      </c>
      <c r="D225" s="62">
        <v>45580</v>
      </c>
      <c r="E225" s="46">
        <v>1.05324</v>
      </c>
      <c r="F225" s="68" t="s">
        <v>31</v>
      </c>
      <c r="G225" s="53"/>
      <c r="H225" s="85"/>
      <c r="I225" s="55"/>
      <c r="J225" s="9"/>
      <c r="K225" s="9"/>
      <c r="L225" s="9"/>
      <c r="M225" s="9"/>
    </row>
    <row r="226" spans="2:13" s="5" customFormat="1" ht="19.5" customHeight="1" x14ac:dyDescent="0.3">
      <c r="B226" s="19" t="s">
        <v>85</v>
      </c>
      <c r="C226" s="61" t="s">
        <v>44</v>
      </c>
      <c r="D226" s="62">
        <v>45580</v>
      </c>
      <c r="E226" s="46">
        <v>3.2872699999999999</v>
      </c>
      <c r="F226" s="74">
        <v>20</v>
      </c>
      <c r="G226" s="53"/>
      <c r="H226" s="91"/>
      <c r="I226" s="55"/>
      <c r="J226" s="9"/>
      <c r="K226" s="9"/>
      <c r="L226" s="9"/>
      <c r="M226" s="9"/>
    </row>
    <row r="227" spans="2:13" s="5" customFormat="1" ht="19.5" customHeight="1" x14ac:dyDescent="0.3">
      <c r="B227" s="19" t="s">
        <v>59</v>
      </c>
      <c r="C227" s="66" t="s">
        <v>44</v>
      </c>
      <c r="D227" s="62">
        <v>45580</v>
      </c>
      <c r="E227" s="46">
        <v>3.67984</v>
      </c>
      <c r="F227" s="65">
        <v>10</v>
      </c>
      <c r="G227" s="53"/>
      <c r="H227" s="55"/>
      <c r="I227" s="55"/>
      <c r="J227" s="9"/>
      <c r="K227" s="9"/>
      <c r="L227" s="9"/>
      <c r="M227" s="9"/>
    </row>
    <row r="228" spans="2:13" s="5" customFormat="1" ht="19.5" customHeight="1" x14ac:dyDescent="0.3">
      <c r="B228" s="32" t="s">
        <v>118</v>
      </c>
      <c r="C228" s="33"/>
      <c r="D228" s="33"/>
      <c r="E228" s="34">
        <f>SUM(E219:E227)</f>
        <v>1547.17896</v>
      </c>
      <c r="F228" s="35"/>
      <c r="G228" s="77"/>
      <c r="H228" s="55"/>
      <c r="I228" s="55"/>
      <c r="J228" s="9"/>
      <c r="K228" s="9"/>
      <c r="L228" s="9"/>
      <c r="M228" s="9"/>
    </row>
    <row r="229" spans="2:13" s="5" customFormat="1" ht="19.5" customHeight="1" x14ac:dyDescent="0.3">
      <c r="B229" s="39" t="s">
        <v>35</v>
      </c>
      <c r="C229" s="40"/>
      <c r="D229" s="40"/>
      <c r="E229" s="41">
        <f>+E34+E61+E80+E102+E132+E166+E194+E203+E217+E228</f>
        <v>599907.37455000007</v>
      </c>
      <c r="F229" s="42"/>
      <c r="G229" s="53"/>
      <c r="H229" s="54"/>
      <c r="I229" s="55"/>
      <c r="J229" s="9"/>
      <c r="K229" s="9"/>
      <c r="L229" s="9"/>
      <c r="M229" s="9"/>
    </row>
    <row r="230" spans="2:13" s="5" customFormat="1" ht="23.25" customHeight="1" x14ac:dyDescent="0.3">
      <c r="B230" s="36" t="s">
        <v>15</v>
      </c>
      <c r="C230" s="37"/>
      <c r="D230" s="37"/>
      <c r="E230" s="43">
        <f>+E16+E229</f>
        <v>993707.11575000011</v>
      </c>
      <c r="F230" s="38"/>
      <c r="G230"/>
      <c r="H230" s="9"/>
      <c r="I230" s="9"/>
      <c r="J230" s="9"/>
      <c r="K230" s="9"/>
      <c r="L230" s="9"/>
      <c r="M230" s="9"/>
    </row>
    <row r="231" spans="2:13" x14ac:dyDescent="0.3">
      <c r="B231"/>
      <c r="C231"/>
      <c r="D231"/>
      <c r="E231"/>
      <c r="F231"/>
    </row>
    <row r="232" spans="2:13" x14ac:dyDescent="0.3">
      <c r="B232"/>
      <c r="C232"/>
      <c r="D232"/>
      <c r="E232"/>
      <c r="F232"/>
    </row>
    <row r="233" spans="2:13" x14ac:dyDescent="0.3">
      <c r="B233"/>
      <c r="C233"/>
      <c r="D233"/>
      <c r="E233"/>
      <c r="F233"/>
    </row>
    <row r="234" spans="2:13" x14ac:dyDescent="0.3">
      <c r="B234"/>
      <c r="C234"/>
      <c r="D234"/>
      <c r="E234"/>
      <c r="F234"/>
    </row>
    <row r="235" spans="2:13" x14ac:dyDescent="0.3">
      <c r="B235"/>
      <c r="C235"/>
      <c r="D235"/>
      <c r="E235"/>
      <c r="F235"/>
    </row>
    <row r="236" spans="2:13" x14ac:dyDescent="0.3">
      <c r="B236"/>
      <c r="C236"/>
      <c r="D236"/>
      <c r="E236"/>
      <c r="F236"/>
    </row>
    <row r="237" spans="2:13" x14ac:dyDescent="0.3">
      <c r="B237"/>
      <c r="C237"/>
      <c r="D237"/>
      <c r="E237"/>
      <c r="F237"/>
    </row>
    <row r="238" spans="2:13" x14ac:dyDescent="0.3">
      <c r="B238"/>
      <c r="C238"/>
      <c r="D238"/>
      <c r="E238"/>
      <c r="F238"/>
    </row>
    <row r="239" spans="2:13" x14ac:dyDescent="0.3">
      <c r="B239"/>
      <c r="C239"/>
      <c r="D239"/>
      <c r="E239"/>
      <c r="F239"/>
    </row>
    <row r="240" spans="2:13" x14ac:dyDescent="0.3">
      <c r="B240"/>
      <c r="C240"/>
      <c r="D240"/>
      <c r="E240"/>
      <c r="F240"/>
    </row>
    <row r="241" spans="1:6" x14ac:dyDescent="0.3">
      <c r="B241"/>
      <c r="C241"/>
      <c r="D241"/>
      <c r="E241"/>
      <c r="F241"/>
    </row>
    <row r="242" spans="1:6" x14ac:dyDescent="0.3">
      <c r="A242" s="6"/>
      <c r="B242"/>
      <c r="C242"/>
      <c r="D242"/>
      <c r="E242"/>
      <c r="F242"/>
    </row>
    <row r="243" spans="1:6" x14ac:dyDescent="0.3">
      <c r="B243"/>
      <c r="C243"/>
      <c r="D243"/>
      <c r="E243"/>
      <c r="F243"/>
    </row>
    <row r="244" spans="1:6" x14ac:dyDescent="0.3">
      <c r="B244"/>
      <c r="C244"/>
      <c r="D244"/>
      <c r="E244"/>
      <c r="F244"/>
    </row>
    <row r="245" spans="1:6" x14ac:dyDescent="0.3">
      <c r="B245"/>
      <c r="C245"/>
      <c r="D245"/>
      <c r="E245"/>
      <c r="F245"/>
    </row>
    <row r="246" spans="1:6" x14ac:dyDescent="0.3">
      <c r="B246"/>
      <c r="C246"/>
      <c r="D246"/>
      <c r="E246"/>
      <c r="F246"/>
    </row>
    <row r="247" spans="1:6" x14ac:dyDescent="0.3">
      <c r="B247"/>
      <c r="C247"/>
      <c r="D247"/>
      <c r="E247"/>
      <c r="F247"/>
    </row>
    <row r="248" spans="1:6" x14ac:dyDescent="0.3">
      <c r="B248"/>
      <c r="C248"/>
      <c r="D248"/>
      <c r="E248"/>
      <c r="F248"/>
    </row>
    <row r="249" spans="1:6" x14ac:dyDescent="0.3">
      <c r="B249"/>
      <c r="C249"/>
      <c r="D249"/>
      <c r="E249"/>
      <c r="F249"/>
    </row>
    <row r="250" spans="1:6" x14ac:dyDescent="0.3">
      <c r="B250"/>
      <c r="C250"/>
      <c r="D250"/>
      <c r="E250"/>
      <c r="F250"/>
    </row>
    <row r="251" spans="1:6" x14ac:dyDescent="0.3">
      <c r="B251"/>
      <c r="C251"/>
      <c r="D251"/>
      <c r="E251"/>
      <c r="F251"/>
    </row>
    <row r="252" spans="1:6" x14ac:dyDescent="0.3">
      <c r="B252"/>
      <c r="C252"/>
      <c r="D252"/>
      <c r="E252"/>
      <c r="F252"/>
    </row>
    <row r="253" spans="1:6" x14ac:dyDescent="0.3">
      <c r="B253"/>
      <c r="C253"/>
      <c r="D253"/>
      <c r="E253"/>
      <c r="F253"/>
    </row>
    <row r="254" spans="1:6" x14ac:dyDescent="0.3">
      <c r="B254"/>
      <c r="C254"/>
      <c r="D254"/>
      <c r="E254"/>
      <c r="F254"/>
    </row>
    <row r="255" spans="1:6" x14ac:dyDescent="0.3">
      <c r="B255"/>
      <c r="C255"/>
      <c r="D255"/>
      <c r="E255"/>
      <c r="F255"/>
    </row>
    <row r="256" spans="1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  <row r="638" spans="2:6" x14ac:dyDescent="0.3">
      <c r="B638"/>
      <c r="C638"/>
      <c r="D638"/>
      <c r="E638"/>
      <c r="F638"/>
    </row>
    <row r="639" spans="2:6" x14ac:dyDescent="0.3">
      <c r="B639"/>
      <c r="C639"/>
      <c r="D639"/>
      <c r="E639"/>
      <c r="F639"/>
    </row>
    <row r="640" spans="2:6" x14ac:dyDescent="0.3">
      <c r="B640"/>
      <c r="C640"/>
      <c r="D640"/>
      <c r="E640"/>
      <c r="F640"/>
    </row>
    <row r="641" spans="2:6" x14ac:dyDescent="0.3">
      <c r="B641"/>
      <c r="C641"/>
      <c r="D641"/>
      <c r="E641"/>
      <c r="F641"/>
    </row>
    <row r="642" spans="2:6" x14ac:dyDescent="0.3">
      <c r="B642"/>
      <c r="C642"/>
      <c r="D642"/>
      <c r="E642"/>
      <c r="F642"/>
    </row>
    <row r="643" spans="2:6" x14ac:dyDescent="0.3">
      <c r="B643"/>
      <c r="C643"/>
      <c r="D643"/>
      <c r="E643"/>
      <c r="F643"/>
    </row>
    <row r="644" spans="2:6" x14ac:dyDescent="0.3">
      <c r="B644"/>
      <c r="C644"/>
      <c r="D644"/>
      <c r="E644"/>
      <c r="F644"/>
    </row>
    <row r="645" spans="2:6" x14ac:dyDescent="0.3">
      <c r="B645"/>
      <c r="C645"/>
      <c r="D645"/>
      <c r="E645"/>
      <c r="F645"/>
    </row>
    <row r="646" spans="2:6" x14ac:dyDescent="0.3">
      <c r="B646"/>
      <c r="C646"/>
      <c r="D646"/>
      <c r="E646"/>
      <c r="F646"/>
    </row>
    <row r="647" spans="2:6" x14ac:dyDescent="0.3">
      <c r="B647"/>
      <c r="C647"/>
      <c r="D647"/>
      <c r="E647"/>
      <c r="F647"/>
    </row>
    <row r="648" spans="2:6" x14ac:dyDescent="0.3">
      <c r="B648"/>
      <c r="C648"/>
      <c r="D648"/>
      <c r="E648"/>
      <c r="F648"/>
    </row>
    <row r="649" spans="2:6" x14ac:dyDescent="0.3">
      <c r="B649"/>
      <c r="C649"/>
      <c r="D649"/>
      <c r="E649"/>
      <c r="F649"/>
    </row>
    <row r="650" spans="2:6" x14ac:dyDescent="0.3">
      <c r="B650"/>
      <c r="C650"/>
      <c r="D650"/>
      <c r="E650"/>
      <c r="F650"/>
    </row>
    <row r="651" spans="2:6" x14ac:dyDescent="0.3">
      <c r="B651"/>
      <c r="C651"/>
      <c r="D651"/>
      <c r="E651"/>
      <c r="F651"/>
    </row>
    <row r="652" spans="2:6" x14ac:dyDescent="0.3">
      <c r="B652"/>
      <c r="C652"/>
      <c r="D652"/>
      <c r="E652"/>
      <c r="F652"/>
    </row>
    <row r="653" spans="2:6" x14ac:dyDescent="0.3">
      <c r="B653"/>
      <c r="C653"/>
      <c r="D653"/>
      <c r="E653"/>
      <c r="F653"/>
    </row>
    <row r="654" spans="2:6" x14ac:dyDescent="0.3">
      <c r="B654"/>
      <c r="C654"/>
      <c r="D654"/>
      <c r="E654"/>
      <c r="F654"/>
    </row>
    <row r="655" spans="2:6" x14ac:dyDescent="0.3">
      <c r="B655"/>
      <c r="C655"/>
      <c r="D655"/>
      <c r="E655"/>
      <c r="F655"/>
    </row>
    <row r="656" spans="2:6" x14ac:dyDescent="0.3">
      <c r="B656"/>
      <c r="C656"/>
      <c r="D656"/>
      <c r="E656"/>
      <c r="F656"/>
    </row>
    <row r="657" spans="2:6" x14ac:dyDescent="0.3">
      <c r="B657"/>
      <c r="C657"/>
      <c r="D657"/>
      <c r="E657"/>
      <c r="F657"/>
    </row>
    <row r="658" spans="2:6" x14ac:dyDescent="0.3">
      <c r="B658"/>
      <c r="C658"/>
      <c r="D658"/>
      <c r="E658"/>
      <c r="F658"/>
    </row>
    <row r="659" spans="2:6" x14ac:dyDescent="0.3">
      <c r="B659"/>
      <c r="C659"/>
      <c r="D659"/>
      <c r="E659"/>
      <c r="F659"/>
    </row>
    <row r="660" spans="2:6" x14ac:dyDescent="0.3">
      <c r="B660"/>
      <c r="C660"/>
      <c r="D660"/>
      <c r="E660"/>
      <c r="F660"/>
    </row>
    <row r="661" spans="2:6" x14ac:dyDescent="0.3">
      <c r="B661"/>
      <c r="C661"/>
      <c r="D661"/>
      <c r="E661"/>
      <c r="F661"/>
    </row>
    <row r="662" spans="2:6" x14ac:dyDescent="0.3">
      <c r="B662"/>
      <c r="C662"/>
      <c r="D662"/>
      <c r="E662"/>
      <c r="F662"/>
    </row>
    <row r="663" spans="2:6" x14ac:dyDescent="0.3">
      <c r="B663"/>
      <c r="C663"/>
      <c r="D663"/>
      <c r="E663"/>
      <c r="F663"/>
    </row>
    <row r="664" spans="2:6" x14ac:dyDescent="0.3">
      <c r="B664"/>
      <c r="C664"/>
      <c r="D664"/>
      <c r="E664"/>
      <c r="F664"/>
    </row>
    <row r="665" spans="2:6" x14ac:dyDescent="0.3">
      <c r="B665"/>
      <c r="C665"/>
      <c r="D665"/>
      <c r="E665"/>
      <c r="F665"/>
    </row>
    <row r="666" spans="2:6" x14ac:dyDescent="0.3">
      <c r="B666"/>
      <c r="C666"/>
      <c r="D666"/>
      <c r="E666"/>
      <c r="F666"/>
    </row>
    <row r="667" spans="2:6" x14ac:dyDescent="0.3">
      <c r="B667"/>
      <c r="C667"/>
      <c r="D667"/>
      <c r="E667"/>
      <c r="F667"/>
    </row>
    <row r="668" spans="2:6" x14ac:dyDescent="0.3">
      <c r="B668"/>
      <c r="C668"/>
      <c r="D668"/>
      <c r="E668"/>
      <c r="F668"/>
    </row>
    <row r="669" spans="2:6" x14ac:dyDescent="0.3">
      <c r="B669"/>
      <c r="C669"/>
      <c r="D669"/>
      <c r="E669"/>
      <c r="F669"/>
    </row>
    <row r="670" spans="2:6" x14ac:dyDescent="0.3">
      <c r="B670"/>
      <c r="C670"/>
      <c r="D670"/>
      <c r="E670"/>
      <c r="F670"/>
    </row>
    <row r="671" spans="2:6" x14ac:dyDescent="0.3">
      <c r="B671"/>
      <c r="C671"/>
      <c r="D671"/>
      <c r="E671"/>
      <c r="F671"/>
    </row>
    <row r="672" spans="2:6" x14ac:dyDescent="0.3">
      <c r="B672"/>
      <c r="C672"/>
      <c r="D672"/>
      <c r="E672"/>
      <c r="F672"/>
    </row>
    <row r="673" spans="2:6" x14ac:dyDescent="0.3">
      <c r="B673"/>
      <c r="C673"/>
      <c r="D673"/>
      <c r="E673"/>
      <c r="F673"/>
    </row>
    <row r="674" spans="2:6" x14ac:dyDescent="0.3">
      <c r="B674"/>
      <c r="C674"/>
      <c r="D674"/>
      <c r="E674"/>
      <c r="F674"/>
    </row>
    <row r="675" spans="2:6" x14ac:dyDescent="0.3">
      <c r="B675"/>
      <c r="C675"/>
      <c r="D675"/>
      <c r="E675"/>
      <c r="F675"/>
    </row>
    <row r="676" spans="2:6" x14ac:dyDescent="0.3">
      <c r="B676"/>
      <c r="C676"/>
      <c r="D676"/>
      <c r="E676"/>
      <c r="F676"/>
    </row>
    <row r="677" spans="2:6" x14ac:dyDescent="0.3">
      <c r="B677"/>
      <c r="C677"/>
      <c r="D677"/>
      <c r="E677"/>
      <c r="F677"/>
    </row>
    <row r="678" spans="2:6" x14ac:dyDescent="0.3">
      <c r="B678"/>
      <c r="C678"/>
      <c r="D678"/>
      <c r="E678"/>
      <c r="F678"/>
    </row>
    <row r="679" spans="2:6" x14ac:dyDescent="0.3">
      <c r="B679"/>
      <c r="C679"/>
      <c r="D679"/>
      <c r="E679"/>
      <c r="F679"/>
    </row>
    <row r="680" spans="2:6" x14ac:dyDescent="0.3">
      <c r="B680"/>
      <c r="C680"/>
      <c r="D680"/>
      <c r="E680"/>
      <c r="F680"/>
    </row>
    <row r="681" spans="2:6" x14ac:dyDescent="0.3">
      <c r="B681"/>
      <c r="C681"/>
      <c r="D681"/>
      <c r="E681"/>
      <c r="F681"/>
    </row>
    <row r="682" spans="2:6" x14ac:dyDescent="0.3">
      <c r="B682"/>
      <c r="C682"/>
      <c r="D682"/>
      <c r="E682"/>
      <c r="F682"/>
    </row>
    <row r="683" spans="2:6" x14ac:dyDescent="0.3">
      <c r="B683"/>
      <c r="C683"/>
      <c r="D683"/>
      <c r="E683"/>
      <c r="F683"/>
    </row>
    <row r="684" spans="2:6" x14ac:dyDescent="0.3">
      <c r="B684"/>
      <c r="C684"/>
      <c r="D684"/>
      <c r="E684"/>
      <c r="F684"/>
    </row>
    <row r="685" spans="2:6" x14ac:dyDescent="0.3">
      <c r="B685"/>
      <c r="C685"/>
      <c r="D685"/>
      <c r="E685"/>
      <c r="F685"/>
    </row>
    <row r="686" spans="2:6" x14ac:dyDescent="0.3">
      <c r="B686"/>
      <c r="C686"/>
      <c r="D686"/>
      <c r="E686"/>
      <c r="F686"/>
    </row>
    <row r="687" spans="2:6" x14ac:dyDescent="0.3">
      <c r="B687"/>
      <c r="C687"/>
      <c r="D687"/>
      <c r="E687"/>
      <c r="F687"/>
    </row>
    <row r="688" spans="2:6" x14ac:dyDescent="0.3">
      <c r="B688"/>
      <c r="C688"/>
      <c r="D688"/>
      <c r="E688"/>
      <c r="F688"/>
    </row>
    <row r="689" spans="2:6" x14ac:dyDescent="0.3">
      <c r="B689"/>
      <c r="C689"/>
      <c r="D689"/>
      <c r="E689"/>
      <c r="F689"/>
    </row>
    <row r="690" spans="2:6" x14ac:dyDescent="0.3">
      <c r="B690"/>
      <c r="C690"/>
      <c r="D690"/>
      <c r="E690"/>
      <c r="F690"/>
    </row>
    <row r="691" spans="2:6" x14ac:dyDescent="0.3">
      <c r="B691"/>
      <c r="C691"/>
      <c r="D691"/>
      <c r="E691"/>
      <c r="F691"/>
    </row>
    <row r="692" spans="2:6" x14ac:dyDescent="0.3">
      <c r="B692"/>
      <c r="C692"/>
      <c r="D692"/>
      <c r="E692"/>
      <c r="F692"/>
    </row>
    <row r="693" spans="2:6" x14ac:dyDescent="0.3">
      <c r="B693"/>
      <c r="C693"/>
      <c r="D693"/>
      <c r="E693"/>
      <c r="F693"/>
    </row>
    <row r="694" spans="2:6" x14ac:dyDescent="0.3">
      <c r="B694"/>
      <c r="C694"/>
      <c r="D694"/>
      <c r="E694"/>
      <c r="F694"/>
    </row>
    <row r="695" spans="2:6" x14ac:dyDescent="0.3">
      <c r="B695"/>
      <c r="C695"/>
      <c r="D695"/>
      <c r="E695"/>
      <c r="F695"/>
    </row>
    <row r="696" spans="2:6" x14ac:dyDescent="0.3">
      <c r="B696"/>
      <c r="C696"/>
      <c r="D696"/>
      <c r="E696"/>
      <c r="F696"/>
    </row>
    <row r="697" spans="2:6" x14ac:dyDescent="0.3">
      <c r="B697"/>
      <c r="C697"/>
      <c r="D697"/>
      <c r="E697"/>
      <c r="F697"/>
    </row>
    <row r="698" spans="2:6" x14ac:dyDescent="0.3">
      <c r="B698"/>
      <c r="C698"/>
      <c r="D698"/>
      <c r="E698"/>
      <c r="F698"/>
    </row>
    <row r="699" spans="2:6" x14ac:dyDescent="0.3">
      <c r="B699"/>
      <c r="C699"/>
      <c r="D699"/>
      <c r="E699"/>
      <c r="F699"/>
    </row>
    <row r="700" spans="2:6" x14ac:dyDescent="0.3">
      <c r="B700"/>
      <c r="C700"/>
      <c r="D700"/>
      <c r="E700"/>
      <c r="F700"/>
    </row>
    <row r="701" spans="2:6" x14ac:dyDescent="0.3">
      <c r="B701"/>
      <c r="C701"/>
      <c r="D701"/>
      <c r="E701"/>
      <c r="F701"/>
    </row>
    <row r="702" spans="2:6" x14ac:dyDescent="0.3">
      <c r="B702"/>
      <c r="C702"/>
      <c r="D702"/>
      <c r="E702"/>
      <c r="F702"/>
    </row>
    <row r="703" spans="2:6" x14ac:dyDescent="0.3">
      <c r="B703"/>
      <c r="C703"/>
      <c r="D703"/>
      <c r="E703"/>
      <c r="F703"/>
    </row>
    <row r="704" spans="2:6" x14ac:dyDescent="0.3">
      <c r="B704"/>
      <c r="C704"/>
      <c r="D704"/>
      <c r="E704"/>
      <c r="F704"/>
    </row>
    <row r="705" spans="2:6" x14ac:dyDescent="0.3">
      <c r="B705"/>
      <c r="C705"/>
      <c r="D705"/>
      <c r="E705"/>
      <c r="F705"/>
    </row>
    <row r="706" spans="2:6" x14ac:dyDescent="0.3">
      <c r="B706"/>
      <c r="C706"/>
      <c r="D706"/>
      <c r="E706"/>
      <c r="F706"/>
    </row>
    <row r="707" spans="2:6" x14ac:dyDescent="0.3">
      <c r="B707"/>
      <c r="C707"/>
      <c r="D707"/>
      <c r="E707"/>
      <c r="F707"/>
    </row>
    <row r="708" spans="2:6" x14ac:dyDescent="0.3">
      <c r="B708"/>
      <c r="C708"/>
      <c r="D708"/>
      <c r="E708"/>
      <c r="F708"/>
    </row>
    <row r="709" spans="2:6" x14ac:dyDescent="0.3">
      <c r="B709"/>
      <c r="C709"/>
      <c r="D709"/>
      <c r="E709"/>
      <c r="F709"/>
    </row>
    <row r="710" spans="2:6" x14ac:dyDescent="0.3">
      <c r="B710"/>
      <c r="C710"/>
      <c r="D710"/>
      <c r="E710"/>
      <c r="F710"/>
    </row>
    <row r="711" spans="2:6" x14ac:dyDescent="0.3">
      <c r="B711"/>
      <c r="C711"/>
      <c r="D711"/>
      <c r="E711"/>
      <c r="F711"/>
    </row>
    <row r="712" spans="2:6" x14ac:dyDescent="0.3">
      <c r="B712"/>
      <c r="C712"/>
      <c r="D712"/>
      <c r="E712"/>
      <c r="F712"/>
    </row>
    <row r="713" spans="2:6" x14ac:dyDescent="0.3">
      <c r="B713"/>
      <c r="C713"/>
      <c r="D713"/>
      <c r="E713"/>
      <c r="F713"/>
    </row>
    <row r="714" spans="2:6" x14ac:dyDescent="0.3">
      <c r="B714"/>
      <c r="C714"/>
      <c r="D714"/>
      <c r="E714"/>
      <c r="F714"/>
    </row>
    <row r="715" spans="2:6" x14ac:dyDescent="0.3">
      <c r="B715"/>
      <c r="C715"/>
      <c r="D715"/>
      <c r="E715"/>
      <c r="F715"/>
    </row>
    <row r="716" spans="2:6" x14ac:dyDescent="0.3">
      <c r="B716"/>
      <c r="C716"/>
      <c r="D716"/>
      <c r="E716"/>
      <c r="F716"/>
    </row>
    <row r="717" spans="2:6" x14ac:dyDescent="0.3">
      <c r="B717"/>
      <c r="C717"/>
      <c r="D717"/>
      <c r="E717"/>
      <c r="F717"/>
    </row>
    <row r="718" spans="2:6" x14ac:dyDescent="0.3">
      <c r="B718"/>
      <c r="C718"/>
      <c r="D718"/>
      <c r="E718"/>
      <c r="F718"/>
    </row>
    <row r="719" spans="2:6" x14ac:dyDescent="0.3">
      <c r="B719"/>
      <c r="C719"/>
      <c r="D719"/>
      <c r="E719"/>
      <c r="F719"/>
    </row>
    <row r="720" spans="2:6" x14ac:dyDescent="0.3">
      <c r="B720"/>
      <c r="C720"/>
      <c r="D720"/>
      <c r="E720"/>
      <c r="F720"/>
    </row>
    <row r="721" spans="2:6" x14ac:dyDescent="0.3">
      <c r="B721"/>
      <c r="C721"/>
      <c r="D721"/>
      <c r="E721"/>
      <c r="F721"/>
    </row>
    <row r="722" spans="2:6" x14ac:dyDescent="0.3">
      <c r="B722"/>
      <c r="C722"/>
      <c r="D722"/>
      <c r="E722"/>
      <c r="F722"/>
    </row>
    <row r="723" spans="2:6" x14ac:dyDescent="0.3">
      <c r="B723"/>
      <c r="C723"/>
      <c r="D723"/>
      <c r="E723"/>
      <c r="F723"/>
    </row>
    <row r="724" spans="2:6" x14ac:dyDescent="0.3">
      <c r="B724"/>
      <c r="C724"/>
      <c r="D724"/>
      <c r="E724"/>
      <c r="F724"/>
    </row>
    <row r="725" spans="2:6" x14ac:dyDescent="0.3">
      <c r="B725"/>
      <c r="C725"/>
      <c r="D725"/>
      <c r="E725"/>
      <c r="F725"/>
    </row>
    <row r="726" spans="2:6" x14ac:dyDescent="0.3">
      <c r="B726"/>
      <c r="C726"/>
    </row>
    <row r="727" spans="2:6" x14ac:dyDescent="0.3">
      <c r="B727"/>
      <c r="C727"/>
    </row>
    <row r="728" spans="2:6" x14ac:dyDescent="0.3">
      <c r="B728"/>
      <c r="C728"/>
    </row>
    <row r="729" spans="2:6" x14ac:dyDescent="0.3">
      <c r="B729"/>
      <c r="C729"/>
    </row>
    <row r="730" spans="2:6" x14ac:dyDescent="0.3">
      <c r="B730"/>
      <c r="C730"/>
    </row>
    <row r="731" spans="2:6" x14ac:dyDescent="0.3">
      <c r="B731"/>
      <c r="C731"/>
    </row>
    <row r="732" spans="2:6" x14ac:dyDescent="0.3">
      <c r="B732"/>
      <c r="C732"/>
    </row>
    <row r="733" spans="2:6" x14ac:dyDescent="0.3">
      <c r="B733"/>
      <c r="C733"/>
    </row>
    <row r="734" spans="2:6" x14ac:dyDescent="0.3">
      <c r="B734"/>
      <c r="C734"/>
    </row>
    <row r="735" spans="2:6" x14ac:dyDescent="0.3">
      <c r="B735"/>
      <c r="C735"/>
    </row>
    <row r="736" spans="2:6" x14ac:dyDescent="0.3">
      <c r="B736"/>
      <c r="C736"/>
    </row>
    <row r="737" spans="2:3" x14ac:dyDescent="0.3">
      <c r="B737"/>
      <c r="C737"/>
    </row>
    <row r="738" spans="2:3" x14ac:dyDescent="0.3">
      <c r="B738"/>
      <c r="C738"/>
    </row>
    <row r="739" spans="2:3" x14ac:dyDescent="0.3">
      <c r="B739"/>
      <c r="C739"/>
    </row>
    <row r="740" spans="2:3" x14ac:dyDescent="0.3">
      <c r="B740"/>
      <c r="C740"/>
    </row>
    <row r="741" spans="2:3" x14ac:dyDescent="0.3">
      <c r="B741"/>
      <c r="C741"/>
    </row>
  </sheetData>
  <conditionalFormatting sqref="F230:F323 F6:F19 F31:F34 F64:F142">
    <cfRule type="expression" dxfId="156" priority="605">
      <formula>AND(ISBLANK($F6)=FALSE(),$F6&lt;=3)</formula>
    </cfRule>
  </conditionalFormatting>
  <conditionalFormatting sqref="F16">
    <cfRule type="expression" dxfId="155" priority="581">
      <formula>AND(ISBLANK(#REF!)=FALSE(),#REF!&lt;=3)</formula>
    </cfRule>
  </conditionalFormatting>
  <conditionalFormatting sqref="F16">
    <cfRule type="expression" dxfId="154" priority="580">
      <formula>AND(ISBLANK($F16)=FALSE(),$F16&lt;=3)</formula>
    </cfRule>
  </conditionalFormatting>
  <conditionalFormatting sqref="F4">
    <cfRule type="expression" dxfId="153" priority="579">
      <formula>AND(ISBLANK($F4)=FALSE(),$F4&lt;=3)</formula>
    </cfRule>
  </conditionalFormatting>
  <conditionalFormatting sqref="F230">
    <cfRule type="expression" dxfId="152" priority="578">
      <formula>AND(ISBLANK($F230)=FALSE(),$F230&lt;=3)</formula>
    </cfRule>
  </conditionalFormatting>
  <conditionalFormatting sqref="B9:C9">
    <cfRule type="expression" dxfId="151" priority="441">
      <formula>AND($E9="(em branco)",TODAY()&gt;$D9)</formula>
    </cfRule>
  </conditionalFormatting>
  <conditionalFormatting sqref="D9">
    <cfRule type="expression" dxfId="150" priority="440">
      <formula>AND($E9="(em branco)",TODAY()&gt;$D9)</formula>
    </cfRule>
  </conditionalFormatting>
  <conditionalFormatting sqref="F9">
    <cfRule type="expression" dxfId="149" priority="439">
      <formula>AND(ISBLANK($G9)=FALSE(),$G9&lt;=3)</formula>
    </cfRule>
  </conditionalFormatting>
  <conditionalFormatting sqref="F9">
    <cfRule type="expression" dxfId="148" priority="438">
      <formula>AND(ISBLANK($F9)=FALSE(),$F9&lt;=3)</formula>
    </cfRule>
  </conditionalFormatting>
  <conditionalFormatting sqref="F10">
    <cfRule type="expression" dxfId="147" priority="149">
      <formula>AND(ISBLANK($F10)=FALSE(),$F10&lt;=3)</formula>
    </cfRule>
  </conditionalFormatting>
  <conditionalFormatting sqref="B15:C15">
    <cfRule type="expression" dxfId="146" priority="147">
      <formula>AND($E15="(em branco)",TODAY()&gt;$D15)</formula>
    </cfRule>
  </conditionalFormatting>
  <conditionalFormatting sqref="D15">
    <cfRule type="expression" dxfId="145" priority="146">
      <formula>AND($E15="(em branco)",TODAY()&gt;$D15)</formula>
    </cfRule>
  </conditionalFormatting>
  <conditionalFormatting sqref="F15">
    <cfRule type="expression" dxfId="144" priority="145">
      <formula>AND(ISBLANK($G15)=FALSE(),$G15&lt;=3)</formula>
    </cfRule>
  </conditionalFormatting>
  <conditionalFormatting sqref="F15">
    <cfRule type="expression" dxfId="143" priority="144">
      <formula>AND(ISBLANK($F15)=FALSE(),$F15&lt;=3)</formula>
    </cfRule>
  </conditionalFormatting>
  <conditionalFormatting sqref="F23:F29">
    <cfRule type="expression" dxfId="142" priority="142">
      <formula>AND(ISBLANK($F23)=FALSE(),$F23&lt;=3)</formula>
    </cfRule>
  </conditionalFormatting>
  <conditionalFormatting sqref="B34:C34">
    <cfRule type="expression" dxfId="141" priority="137">
      <formula>AND($E34="(em branco)",TODAY()&gt;$D34)</formula>
    </cfRule>
  </conditionalFormatting>
  <conditionalFormatting sqref="F18">
    <cfRule type="expression" dxfId="140" priority="141">
      <formula>AND(ISBLANK(#REF!)=FALSE(),#REF!&lt;=3)</formula>
    </cfRule>
  </conditionalFormatting>
  <conditionalFormatting sqref="F18">
    <cfRule type="expression" dxfId="139" priority="140">
      <formula>AND(ISBLANK($F18)=FALSE(),$F18&lt;=3)</formula>
    </cfRule>
  </conditionalFormatting>
  <conditionalFormatting sqref="F19">
    <cfRule type="expression" dxfId="138" priority="139">
      <formula>AND(ISBLANK($F19)=FALSE(),$F19&lt;=3)</formula>
    </cfRule>
  </conditionalFormatting>
  <conditionalFormatting sqref="F26">
    <cfRule type="expression" dxfId="137" priority="138">
      <formula>AND(ISBLANK($F26)=FALSE(),$F26&lt;=3)</formula>
    </cfRule>
  </conditionalFormatting>
  <conditionalFormatting sqref="D34">
    <cfRule type="expression" dxfId="136" priority="136">
      <formula>AND($E34="(em branco)",TODAY()&gt;$D34)</formula>
    </cfRule>
  </conditionalFormatting>
  <conditionalFormatting sqref="F34">
    <cfRule type="expression" dxfId="135" priority="135">
      <formula>AND(ISBLANK($G34)=FALSE(),$G34&lt;=3)</formula>
    </cfRule>
  </conditionalFormatting>
  <conditionalFormatting sqref="F34">
    <cfRule type="expression" dxfId="134" priority="134">
      <formula>AND(ISBLANK($F34)=FALSE(),$F34&lt;=3)</formula>
    </cfRule>
  </conditionalFormatting>
  <conditionalFormatting sqref="F17">
    <cfRule type="expression" dxfId="133" priority="133">
      <formula>AND(ISBLANK($F17)=FALSE(),$F17&lt;=3)</formula>
    </cfRule>
  </conditionalFormatting>
  <conditionalFormatting sqref="F20:F22">
    <cfRule type="expression" dxfId="132" priority="132">
      <formula>AND(ISBLANK($F20)=FALSE(),$F20&lt;=3)</formula>
    </cfRule>
  </conditionalFormatting>
  <conditionalFormatting sqref="F21">
    <cfRule type="expression" dxfId="131" priority="131">
      <formula>AND(ISBLANK($F21)=FALSE(),$F21&lt;=3)</formula>
    </cfRule>
  </conditionalFormatting>
  <conditionalFormatting sqref="F30">
    <cfRule type="expression" dxfId="130" priority="130">
      <formula>AND(ISBLANK($F30)=FALSE(),$F30&lt;=3)</formula>
    </cfRule>
  </conditionalFormatting>
  <conditionalFormatting sqref="F229">
    <cfRule type="expression" dxfId="129" priority="128">
      <formula>AND(ISBLANK($F229)=FALSE(),$F229&lt;=3)</formula>
    </cfRule>
  </conditionalFormatting>
  <conditionalFormatting sqref="F229">
    <cfRule type="expression" dxfId="128" priority="127">
      <formula>AND(ISBLANK($F229)=FALSE(),$F229&lt;=3)</formula>
    </cfRule>
  </conditionalFormatting>
  <conditionalFormatting sqref="F229">
    <cfRule type="expression" dxfId="127" priority="129">
      <formula>AND(ISBLANK(#REF!)=FALSE(),#REF!&lt;=3)</formula>
    </cfRule>
  </conditionalFormatting>
  <conditionalFormatting sqref="F35:F37 F44:F61">
    <cfRule type="expression" dxfId="126" priority="126">
      <formula>AND(ISBLANK($F35)=FALSE(),$F35&lt;=3)</formula>
    </cfRule>
  </conditionalFormatting>
  <conditionalFormatting sqref="B61:C61">
    <cfRule type="expression" dxfId="125" priority="119">
      <formula>AND($E61="(em branco)",TODAY()&gt;$D61)</formula>
    </cfRule>
  </conditionalFormatting>
  <conditionalFormatting sqref="F35">
    <cfRule type="expression" dxfId="124" priority="125">
      <formula>AND(ISBLANK(#REF!)=FALSE(),#REF!&lt;=3)</formula>
    </cfRule>
  </conditionalFormatting>
  <conditionalFormatting sqref="F35">
    <cfRule type="expression" dxfId="123" priority="124">
      <formula>AND(ISBLANK($F35)=FALSE(),$F35&lt;=3)</formula>
    </cfRule>
  </conditionalFormatting>
  <conditionalFormatting sqref="F36">
    <cfRule type="expression" dxfId="122" priority="123">
      <formula>AND(ISBLANK($F36)=FALSE(),$F36&lt;=3)</formula>
    </cfRule>
  </conditionalFormatting>
  <conditionalFormatting sqref="F53">
    <cfRule type="expression" dxfId="121" priority="122">
      <formula>AND(ISBLANK($F53)=FALSE(),$F53&lt;=3)</formula>
    </cfRule>
  </conditionalFormatting>
  <conditionalFormatting sqref="F54 F37 F44:F52">
    <cfRule type="expression" dxfId="120" priority="121">
      <formula>AND(ISBLANK($F37)=FALSE(),$F37&lt;=3)</formula>
    </cfRule>
  </conditionalFormatting>
  <conditionalFormatting sqref="F59:F60">
    <cfRule type="expression" dxfId="119" priority="120">
      <formula>AND(ISBLANK($F59)=FALSE(),$F59&lt;=3)</formula>
    </cfRule>
  </conditionalFormatting>
  <conditionalFormatting sqref="D61">
    <cfRule type="expression" dxfId="118" priority="118">
      <formula>AND($E61="(em branco)",TODAY()&gt;$D61)</formula>
    </cfRule>
  </conditionalFormatting>
  <conditionalFormatting sqref="F61">
    <cfRule type="expression" dxfId="117" priority="117">
      <formula>AND(ISBLANK($G61)=FALSE(),$G61&lt;=3)</formula>
    </cfRule>
  </conditionalFormatting>
  <conditionalFormatting sqref="F61">
    <cfRule type="expression" dxfId="116" priority="116">
      <formula>AND(ISBLANK($F61)=FALSE(),$F61&lt;=3)</formula>
    </cfRule>
  </conditionalFormatting>
  <conditionalFormatting sqref="F38:F43">
    <cfRule type="expression" dxfId="115" priority="115">
      <formula>AND(ISBLANK($F38)=FALSE(),$F38&lt;=3)</formula>
    </cfRule>
  </conditionalFormatting>
  <conditionalFormatting sqref="F38:F43">
    <cfRule type="expression" dxfId="114" priority="114">
      <formula>AND(ISBLANK($F38)=FALSE(),$F38&lt;=3)</formula>
    </cfRule>
  </conditionalFormatting>
  <conditionalFormatting sqref="F62">
    <cfRule type="expression" dxfId="113" priority="113">
      <formula>AND(ISBLANK($F62)=FALSE(),$F62&lt;=3)</formula>
    </cfRule>
  </conditionalFormatting>
  <conditionalFormatting sqref="F79 F62">
    <cfRule type="expression" dxfId="112" priority="112">
      <formula>AND(ISBLANK($F62)=FALSE(),$F62&lt;=3)</formula>
    </cfRule>
  </conditionalFormatting>
  <conditionalFormatting sqref="B80:C80">
    <cfRule type="expression" dxfId="111" priority="105">
      <formula>AND($E80="(em branco)",TODAY()&gt;$D80)</formula>
    </cfRule>
  </conditionalFormatting>
  <conditionalFormatting sqref="F62">
    <cfRule type="expression" dxfId="110" priority="111">
      <formula>AND(ISBLANK(#REF!)=FALSE(),#REF!&lt;=3)</formula>
    </cfRule>
  </conditionalFormatting>
  <conditionalFormatting sqref="F62">
    <cfRule type="expression" dxfId="109" priority="110">
      <formula>AND(ISBLANK($F62)=FALSE(),$F62&lt;=3)</formula>
    </cfRule>
  </conditionalFormatting>
  <conditionalFormatting sqref="F64">
    <cfRule type="expression" dxfId="108" priority="109">
      <formula>AND(ISBLANK($F64)=FALSE(),$F64&lt;=3)</formula>
    </cfRule>
  </conditionalFormatting>
  <conditionalFormatting sqref="F66 F73:F77">
    <cfRule type="expression" dxfId="107" priority="108">
      <formula>AND(ISBLANK($F66)=FALSE(),$F66&lt;=3)</formula>
    </cfRule>
  </conditionalFormatting>
  <conditionalFormatting sqref="F67:F72 F65">
    <cfRule type="expression" dxfId="106" priority="107">
      <formula>AND(ISBLANK($F65)=FALSE(),$F65&lt;=3)</formula>
    </cfRule>
  </conditionalFormatting>
  <conditionalFormatting sqref="F79">
    <cfRule type="expression" dxfId="105" priority="106">
      <formula>AND(ISBLANK($F79)=FALSE(),$F79&lt;=3)</formula>
    </cfRule>
  </conditionalFormatting>
  <conditionalFormatting sqref="D80">
    <cfRule type="expression" dxfId="104" priority="104">
      <formula>AND($E80="(em branco)",TODAY()&gt;$D80)</formula>
    </cfRule>
  </conditionalFormatting>
  <conditionalFormatting sqref="F80">
    <cfRule type="expression" dxfId="103" priority="103">
      <formula>AND(ISBLANK($G80)=FALSE(),$G80&lt;=3)</formula>
    </cfRule>
  </conditionalFormatting>
  <conditionalFormatting sqref="F80">
    <cfRule type="expression" dxfId="102" priority="102">
      <formula>AND(ISBLANK($F80)=FALSE(),$F80&lt;=3)</formula>
    </cfRule>
  </conditionalFormatting>
  <conditionalFormatting sqref="F78">
    <cfRule type="expression" dxfId="101" priority="101">
      <formula>AND(ISBLANK($F78)=FALSE(),$F78&lt;=3)</formula>
    </cfRule>
  </conditionalFormatting>
  <conditionalFormatting sqref="F63">
    <cfRule type="expression" dxfId="100" priority="98">
      <formula>AND(ISBLANK($F63)=FALSE(),$F63&lt;=3)</formula>
    </cfRule>
  </conditionalFormatting>
  <conditionalFormatting sqref="F63">
    <cfRule type="expression" dxfId="99" priority="97">
      <formula>AND(ISBLANK($F63)=FALSE(),$F63&lt;=3)</formula>
    </cfRule>
  </conditionalFormatting>
  <conditionalFormatting sqref="F63">
    <cfRule type="expression" dxfId="98" priority="96">
      <formula>AND(ISBLANK($F63)=FALSE(),$F63&lt;=3)</formula>
    </cfRule>
  </conditionalFormatting>
  <conditionalFormatting sqref="F101">
    <cfRule type="expression" dxfId="97" priority="94">
      <formula>AND(ISBLANK($F101)=FALSE(),$F101&lt;=3)</formula>
    </cfRule>
  </conditionalFormatting>
  <conditionalFormatting sqref="B102:C102">
    <cfRule type="expression" dxfId="96" priority="87">
      <formula>AND($E102="(em branco)",TODAY()&gt;$D102)</formula>
    </cfRule>
  </conditionalFormatting>
  <conditionalFormatting sqref="F81">
    <cfRule type="expression" dxfId="95" priority="93">
      <formula>AND(ISBLANK(#REF!)=FALSE(),#REF!&lt;=3)</formula>
    </cfRule>
  </conditionalFormatting>
  <conditionalFormatting sqref="F81">
    <cfRule type="expression" dxfId="94" priority="92">
      <formula>AND(ISBLANK($F81)=FALSE(),$F81&lt;=3)</formula>
    </cfRule>
  </conditionalFormatting>
  <conditionalFormatting sqref="F97">
    <cfRule type="expression" dxfId="93" priority="90">
      <formula>AND(ISBLANK($F97)=FALSE(),$F97&lt;=3)</formula>
    </cfRule>
  </conditionalFormatting>
  <conditionalFormatting sqref="F96">
    <cfRule type="expression" dxfId="92" priority="89">
      <formula>AND(ISBLANK($F96)=FALSE(),$F96&lt;=3)</formula>
    </cfRule>
  </conditionalFormatting>
  <conditionalFormatting sqref="F101">
    <cfRule type="expression" dxfId="91" priority="88">
      <formula>AND(ISBLANK($F101)=FALSE(),$F101&lt;=3)</formula>
    </cfRule>
  </conditionalFormatting>
  <conditionalFormatting sqref="D102">
    <cfRule type="expression" dxfId="90" priority="86">
      <formula>AND($E102="(em branco)",TODAY()&gt;$D102)</formula>
    </cfRule>
  </conditionalFormatting>
  <conditionalFormatting sqref="F102">
    <cfRule type="expression" dxfId="89" priority="85">
      <formula>AND(ISBLANK($G102)=FALSE(),$G102&lt;=3)</formula>
    </cfRule>
  </conditionalFormatting>
  <conditionalFormatting sqref="F102">
    <cfRule type="expression" dxfId="88" priority="84">
      <formula>AND(ISBLANK($F102)=FALSE(),$F102&lt;=3)</formula>
    </cfRule>
  </conditionalFormatting>
  <conditionalFormatting sqref="F103">
    <cfRule type="expression" dxfId="87" priority="82">
      <formula>AND(ISBLANK(#REF!)=FALSE(),#REF!&lt;=3)</formula>
    </cfRule>
  </conditionalFormatting>
  <conditionalFormatting sqref="F103">
    <cfRule type="expression" dxfId="86" priority="81">
      <formula>AND(ISBLANK($F103)=FALSE(),$F103&lt;=3)</formula>
    </cfRule>
  </conditionalFormatting>
  <conditionalFormatting sqref="F104:F119">
    <cfRule type="expression" dxfId="85" priority="80">
      <formula>AND(ISBLANK($F104)=FALSE(),$F104&lt;=3)</formula>
    </cfRule>
  </conditionalFormatting>
  <conditionalFormatting sqref="F127">
    <cfRule type="expression" dxfId="84" priority="79">
      <formula>AND(ISBLANK($F127)=FALSE(),$F127&lt;=3)</formula>
    </cfRule>
  </conditionalFormatting>
  <conditionalFormatting sqref="F128 F120:F124">
    <cfRule type="expression" dxfId="83" priority="78">
      <formula>AND(ISBLANK($F120)=FALSE(),$F120&lt;=3)</formula>
    </cfRule>
  </conditionalFormatting>
  <conditionalFormatting sqref="F125:F126">
    <cfRule type="expression" dxfId="82" priority="77">
      <formula>AND(ISBLANK($F125)=FALSE(),$F125&lt;=3)</formula>
    </cfRule>
  </conditionalFormatting>
  <conditionalFormatting sqref="B132:C132">
    <cfRule type="expression" dxfId="81" priority="76">
      <formula>AND($E132="(em branco)",TODAY()&gt;$D132)</formula>
    </cfRule>
  </conditionalFormatting>
  <conditionalFormatting sqref="D132">
    <cfRule type="expression" dxfId="80" priority="75">
      <formula>AND($E132="(em branco)",TODAY()&gt;$D132)</formula>
    </cfRule>
  </conditionalFormatting>
  <conditionalFormatting sqref="F132">
    <cfRule type="expression" dxfId="79" priority="74">
      <formula>AND(ISBLANK($G132)=FALSE(),$G132&lt;=3)</formula>
    </cfRule>
  </conditionalFormatting>
  <conditionalFormatting sqref="F132">
    <cfRule type="expression" dxfId="78" priority="73">
      <formula>AND(ISBLANK($F132)=FALSE(),$F132&lt;=3)</formula>
    </cfRule>
  </conditionalFormatting>
  <conditionalFormatting sqref="F144:F166">
    <cfRule type="expression" dxfId="77" priority="71">
      <formula>AND(ISBLANK($F144)=FALSE(),$F144&lt;=3)</formula>
    </cfRule>
  </conditionalFormatting>
  <conditionalFormatting sqref="F133">
    <cfRule type="expression" dxfId="76" priority="70">
      <formula>AND(ISBLANK(#REF!)=FALSE(),#REF!&lt;=3)</formula>
    </cfRule>
  </conditionalFormatting>
  <conditionalFormatting sqref="F133">
    <cfRule type="expression" dxfId="75" priority="69">
      <formula>AND(ISBLANK($F133)=FALSE(),$F133&lt;=3)</formula>
    </cfRule>
  </conditionalFormatting>
  <conditionalFormatting sqref="F153">
    <cfRule type="expression" dxfId="74" priority="68">
      <formula>AND(ISBLANK($F153)=FALSE(),$F153&lt;=3)</formula>
    </cfRule>
  </conditionalFormatting>
  <conditionalFormatting sqref="F153">
    <cfRule type="expression" dxfId="73" priority="67">
      <formula>AND(ISBLANK($F153)=FALSE(),$F153&lt;=3)</formula>
    </cfRule>
  </conditionalFormatting>
  <conditionalFormatting sqref="F155:F159">
    <cfRule type="expression" dxfId="72" priority="66">
      <formula>AND(ISBLANK($F155)=FALSE(),$F155&lt;=3)</formula>
    </cfRule>
  </conditionalFormatting>
  <conditionalFormatting sqref="F160 F162:F163 F165">
    <cfRule type="expression" dxfId="71" priority="65">
      <formula>AND(ISBLANK($F160)=FALSE(),$F160&lt;=3)</formula>
    </cfRule>
  </conditionalFormatting>
  <conditionalFormatting sqref="F164 F161">
    <cfRule type="expression" dxfId="70" priority="64">
      <formula>AND(ISBLANK($F161)=FALSE(),$F161&lt;=3)</formula>
    </cfRule>
  </conditionalFormatting>
  <conditionalFormatting sqref="F160:F165">
    <cfRule type="expression" dxfId="69" priority="63">
      <formula>AND(ISBLANK($F160)=FALSE(),$F160&lt;=3)</formula>
    </cfRule>
  </conditionalFormatting>
  <conditionalFormatting sqref="F144:F145">
    <cfRule type="expression" dxfId="68" priority="62">
      <formula>AND(ISBLANK($F144)=FALSE(),$F144&lt;=3)</formula>
    </cfRule>
  </conditionalFormatting>
  <conditionalFormatting sqref="F151">
    <cfRule type="expression" dxfId="67" priority="61">
      <formula>AND(ISBLANK($F151)=FALSE(),$F151&lt;=3)</formula>
    </cfRule>
  </conditionalFormatting>
  <conditionalFormatting sqref="F146">
    <cfRule type="expression" dxfId="66" priority="60">
      <formula>AND(ISBLANK($F146)=FALSE(),$F146&lt;=3)</formula>
    </cfRule>
  </conditionalFormatting>
  <conditionalFormatting sqref="F147:F150">
    <cfRule type="expression" dxfId="65" priority="59">
      <formula>AND(ISBLANK($F147)=FALSE(),$F147&lt;=3)</formula>
    </cfRule>
  </conditionalFormatting>
  <conditionalFormatting sqref="B166:C166">
    <cfRule type="expression" dxfId="64" priority="58">
      <formula>AND($E166="(em branco)",TODAY()&gt;$D166)</formula>
    </cfRule>
  </conditionalFormatting>
  <conditionalFormatting sqref="D166">
    <cfRule type="expression" dxfId="63" priority="57">
      <formula>AND($E166="(em branco)",TODAY()&gt;$D166)</formula>
    </cfRule>
  </conditionalFormatting>
  <conditionalFormatting sqref="F166">
    <cfRule type="expression" dxfId="62" priority="56">
      <formula>AND(ISBLANK($G166)=FALSE(),$G166&lt;=3)</formula>
    </cfRule>
  </conditionalFormatting>
  <conditionalFormatting sqref="F166">
    <cfRule type="expression" dxfId="61" priority="55">
      <formula>AND(ISBLANK($F166)=FALSE(),$F166&lt;=3)</formula>
    </cfRule>
  </conditionalFormatting>
  <conditionalFormatting sqref="F152">
    <cfRule type="expression" dxfId="60" priority="54">
      <formula>AND(ISBLANK($F152)=FALSE(),$F152&lt;=3)</formula>
    </cfRule>
  </conditionalFormatting>
  <conditionalFormatting sqref="F152">
    <cfRule type="expression" dxfId="59" priority="53">
      <formula>AND(ISBLANK($F152)=FALSE(),$F152&lt;=3)</formula>
    </cfRule>
  </conditionalFormatting>
  <conditionalFormatting sqref="F154">
    <cfRule type="expression" dxfId="58" priority="52">
      <formula>AND(ISBLANK($F154)=FALSE(),$F154&lt;=3)</formula>
    </cfRule>
  </conditionalFormatting>
  <conditionalFormatting sqref="F154">
    <cfRule type="expression" dxfId="57" priority="51">
      <formula>AND(ISBLANK($F154)=FALSE(),$F154&lt;=3)</formula>
    </cfRule>
  </conditionalFormatting>
  <conditionalFormatting sqref="G159">
    <cfRule type="expression" dxfId="56" priority="50">
      <formula>AND(ISBLANK($F159)=FALSE(),$F159&lt;=3)</formula>
    </cfRule>
  </conditionalFormatting>
  <conditionalFormatting sqref="F143">
    <cfRule type="expression" dxfId="55" priority="49">
      <formula>AND(ISBLANK($F143)=FALSE(),$F143&lt;=3)</formula>
    </cfRule>
  </conditionalFormatting>
  <conditionalFormatting sqref="F143">
    <cfRule type="expression" dxfId="54" priority="48">
      <formula>AND(ISBLANK($F143)=FALSE(),$F143&lt;=3)</formula>
    </cfRule>
  </conditionalFormatting>
  <conditionalFormatting sqref="F167:F168 F184:F194">
    <cfRule type="expression" dxfId="53" priority="47">
      <formula>AND(ISBLANK($F167)=FALSE(),$F167&lt;=3)</formula>
    </cfRule>
  </conditionalFormatting>
  <conditionalFormatting sqref="F187:F193">
    <cfRule type="expression" dxfId="52" priority="46">
      <formula>AND(ISBLANK($F187)=FALSE(),$F187&lt;=3)</formula>
    </cfRule>
  </conditionalFormatting>
  <conditionalFormatting sqref="F167">
    <cfRule type="expression" dxfId="51" priority="45">
      <formula>AND(ISBLANK(#REF!)=FALSE(),#REF!&lt;=3)</formula>
    </cfRule>
  </conditionalFormatting>
  <conditionalFormatting sqref="F167">
    <cfRule type="expression" dxfId="50" priority="44">
      <formula>AND(ISBLANK($F167)=FALSE(),$F167&lt;=3)</formula>
    </cfRule>
  </conditionalFormatting>
  <conditionalFormatting sqref="F192:F193">
    <cfRule type="expression" dxfId="49" priority="43">
      <formula>AND(ISBLANK($F192)=FALSE(),$F192&lt;=3)</formula>
    </cfRule>
  </conditionalFormatting>
  <conditionalFormatting sqref="F168">
    <cfRule type="expression" dxfId="48" priority="42">
      <formula>AND(ISBLANK($F168)=FALSE(),$F168&lt;=3)</formula>
    </cfRule>
  </conditionalFormatting>
  <conditionalFormatting sqref="F184:F186">
    <cfRule type="expression" dxfId="47" priority="41">
      <formula>AND(ISBLANK($F184)=FALSE(),$F184&lt;=3)</formula>
    </cfRule>
  </conditionalFormatting>
  <conditionalFormatting sqref="B194:C194">
    <cfRule type="expression" dxfId="46" priority="40">
      <formula>AND($E194="(em branco)",TODAY()&gt;$D194)</formula>
    </cfRule>
  </conditionalFormatting>
  <conditionalFormatting sqref="D194">
    <cfRule type="expression" dxfId="45" priority="39">
      <formula>AND($E194="(em branco)",TODAY()&gt;$D194)</formula>
    </cfRule>
  </conditionalFormatting>
  <conditionalFormatting sqref="F194">
    <cfRule type="expression" dxfId="44" priority="38">
      <formula>AND(ISBLANK($G194)=FALSE(),$G194&lt;=3)</formula>
    </cfRule>
  </conditionalFormatting>
  <conditionalFormatting sqref="F194">
    <cfRule type="expression" dxfId="43" priority="37">
      <formula>AND(ISBLANK($F194)=FALSE(),$F194&lt;=3)</formula>
    </cfRule>
  </conditionalFormatting>
  <conditionalFormatting sqref="F169:F174 F181:F183">
    <cfRule type="expression" dxfId="42" priority="36">
      <formula>AND(ISBLANK($F169)=FALSE(),$F169&lt;=3)</formula>
    </cfRule>
  </conditionalFormatting>
  <conditionalFormatting sqref="F172:F174 F181:F183">
    <cfRule type="expression" dxfId="41" priority="35">
      <formula>AND(ISBLANK($F172)=FALSE(),$F172&lt;=3)</formula>
    </cfRule>
  </conditionalFormatting>
  <conditionalFormatting sqref="F183">
    <cfRule type="expression" dxfId="40" priority="34">
      <formula>AND(ISBLANK($F183)=FALSE(),$F183&lt;=3)</formula>
    </cfRule>
  </conditionalFormatting>
  <conditionalFormatting sqref="F169:F171">
    <cfRule type="expression" dxfId="39" priority="33">
      <formula>AND(ISBLANK($F169)=FALSE(),$F169&lt;=3)</formula>
    </cfRule>
  </conditionalFormatting>
  <conditionalFormatting sqref="F178:F180">
    <cfRule type="expression" dxfId="38" priority="32">
      <formula>AND(ISBLANK($F178)=FALSE(),$F178&lt;=3)</formula>
    </cfRule>
  </conditionalFormatting>
  <conditionalFormatting sqref="F178:F180">
    <cfRule type="expression" dxfId="37" priority="31">
      <formula>AND(ISBLANK($F178)=FALSE(),$F178&lt;=3)</formula>
    </cfRule>
  </conditionalFormatting>
  <conditionalFormatting sqref="F175:F177">
    <cfRule type="expression" dxfId="36" priority="30">
      <formula>AND(ISBLANK($F175)=FALSE(),$F175&lt;=3)</formula>
    </cfRule>
  </conditionalFormatting>
  <conditionalFormatting sqref="F175:F177">
    <cfRule type="expression" dxfId="35" priority="29">
      <formula>AND(ISBLANK($F175)=FALSE(),$F175&lt;=3)</formula>
    </cfRule>
  </conditionalFormatting>
  <conditionalFormatting sqref="F177">
    <cfRule type="expression" dxfId="34" priority="28">
      <formula>AND(ISBLANK($F177)=FALSE(),$F177&lt;=3)</formula>
    </cfRule>
  </conditionalFormatting>
  <conditionalFormatting sqref="F195:F203">
    <cfRule type="expression" dxfId="33" priority="27">
      <formula>AND(ISBLANK($F195)=FALSE(),$F195&lt;=3)</formula>
    </cfRule>
  </conditionalFormatting>
  <conditionalFormatting sqref="F195">
    <cfRule type="expression" dxfId="32" priority="26">
      <formula>AND(ISBLANK(#REF!)=FALSE(),#REF!&lt;=3)</formula>
    </cfRule>
  </conditionalFormatting>
  <conditionalFormatting sqref="F195">
    <cfRule type="expression" dxfId="31" priority="25">
      <formula>AND(ISBLANK($F195)=FALSE(),$F195&lt;=3)</formula>
    </cfRule>
  </conditionalFormatting>
  <conditionalFormatting sqref="F201:F202">
    <cfRule type="expression" dxfId="30" priority="24">
      <formula>AND(ISBLANK($F201)=FALSE(),$F201&lt;=3)</formula>
    </cfRule>
  </conditionalFormatting>
  <conditionalFormatting sqref="F196">
    <cfRule type="expression" dxfId="29" priority="23">
      <formula>AND(ISBLANK($F196)=FALSE(),$F196&lt;=3)</formula>
    </cfRule>
  </conditionalFormatting>
  <conditionalFormatting sqref="B203:C203">
    <cfRule type="expression" dxfId="28" priority="22">
      <formula>AND($E203="(em branco)",TODAY()&gt;$D203)</formula>
    </cfRule>
  </conditionalFormatting>
  <conditionalFormatting sqref="D203">
    <cfRule type="expression" dxfId="27" priority="21">
      <formula>AND($E203="(em branco)",TODAY()&gt;$D203)</formula>
    </cfRule>
  </conditionalFormatting>
  <conditionalFormatting sqref="F203">
    <cfRule type="expression" dxfId="26" priority="20">
      <formula>AND(ISBLANK($G203)=FALSE(),$G203&lt;=3)</formula>
    </cfRule>
  </conditionalFormatting>
  <conditionalFormatting sqref="F203">
    <cfRule type="expression" dxfId="25" priority="19">
      <formula>AND(ISBLANK($F203)=FALSE(),$F203&lt;=3)</formula>
    </cfRule>
  </conditionalFormatting>
  <conditionalFormatting sqref="F204 F217">
    <cfRule type="expression" dxfId="24" priority="18">
      <formula>AND(ISBLANK($F204)=FALSE(),$F204&lt;=3)</formula>
    </cfRule>
  </conditionalFormatting>
  <conditionalFormatting sqref="F204">
    <cfRule type="expression" dxfId="23" priority="17">
      <formula>AND(ISBLANK(#REF!)=FALSE(),#REF!&lt;=3)</formula>
    </cfRule>
  </conditionalFormatting>
  <conditionalFormatting sqref="F204">
    <cfRule type="expression" dxfId="22" priority="16">
      <formula>AND(ISBLANK($F204)=FALSE(),$F204&lt;=3)</formula>
    </cfRule>
  </conditionalFormatting>
  <conditionalFormatting sqref="B217:C217">
    <cfRule type="expression" dxfId="21" priority="14">
      <formula>AND($E217="(em branco)",TODAY()&gt;$D217)</formula>
    </cfRule>
  </conditionalFormatting>
  <conditionalFormatting sqref="D217">
    <cfRule type="expression" dxfId="20" priority="13">
      <formula>AND($E217="(em branco)",TODAY()&gt;$D217)</formula>
    </cfRule>
  </conditionalFormatting>
  <conditionalFormatting sqref="F217">
    <cfRule type="expression" dxfId="19" priority="12">
      <formula>AND(ISBLANK($G217)=FALSE(),$G217&lt;=3)</formula>
    </cfRule>
  </conditionalFormatting>
  <conditionalFormatting sqref="F217">
    <cfRule type="expression" dxfId="18" priority="11">
      <formula>AND(ISBLANK($F217)=FALSE(),$F217&lt;=3)</formula>
    </cfRule>
  </conditionalFormatting>
  <conditionalFormatting sqref="F205:F216">
    <cfRule type="expression" dxfId="17" priority="10">
      <formula>AND(ISBLANK($F205)=FALSE(),$F205&lt;=3)</formula>
    </cfRule>
  </conditionalFormatting>
  <conditionalFormatting sqref="F218 F225:F228">
    <cfRule type="expression" dxfId="16" priority="9">
      <formula>AND(ISBLANK($F218)=FALSE(),$F218&lt;=3)</formula>
    </cfRule>
  </conditionalFormatting>
  <conditionalFormatting sqref="F218">
    <cfRule type="expression" dxfId="15" priority="8">
      <formula>AND(ISBLANK(#REF!)=FALSE(),#REF!&lt;=3)</formula>
    </cfRule>
  </conditionalFormatting>
  <conditionalFormatting sqref="F218">
    <cfRule type="expression" dxfId="14" priority="7">
      <formula>AND(ISBLANK($F218)=FALSE(),$F218&lt;=3)</formula>
    </cfRule>
  </conditionalFormatting>
  <conditionalFormatting sqref="F226:F227">
    <cfRule type="expression" dxfId="13" priority="6">
      <formula>AND(ISBLANK($F226)=FALSE(),$F226&lt;=3)</formula>
    </cfRule>
  </conditionalFormatting>
  <conditionalFormatting sqref="B228:C228">
    <cfRule type="expression" dxfId="12" priority="5">
      <formula>AND($E228="(em branco)",TODAY()&gt;$D228)</formula>
    </cfRule>
  </conditionalFormatting>
  <conditionalFormatting sqref="D228">
    <cfRule type="expression" dxfId="11" priority="4">
      <formula>AND($E228="(em branco)",TODAY()&gt;$D228)</formula>
    </cfRule>
  </conditionalFormatting>
  <conditionalFormatting sqref="F228">
    <cfRule type="expression" dxfId="10" priority="3">
      <formula>AND(ISBLANK($G228)=FALSE(),$G228&lt;=3)</formula>
    </cfRule>
  </conditionalFormatting>
  <conditionalFormatting sqref="F228">
    <cfRule type="expression" dxfId="9" priority="2">
      <formula>AND(ISBLANK($F228)=FALSE(),$F228&lt;=3)</formula>
    </cfRule>
  </conditionalFormatting>
  <conditionalFormatting sqref="F219:F224">
    <cfRule type="expression" dxfId="8" priority="1">
      <formula>AND(ISBLANK($F219)=FALSE(),$F219&lt;=3)</formula>
    </cfRule>
  </conditionalFormatting>
  <printOptions horizontalCentered="1"/>
  <pageMargins left="0.31496062992125984" right="0.31496062992125984" top="0.65" bottom="0.31496062992125984" header="0.21" footer="0"/>
  <pageSetup paperSize="9" scale="80" orientation="portrait" r:id="rId1"/>
  <headerFooter>
    <oddHeader>&amp;L&amp;G</oddHeader>
    <oddFooter>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94"/>
  <sheetViews>
    <sheetView showGridLines="0" zoomScaleNormal="100" workbookViewId="0">
      <pane ySplit="3" topLeftCell="A82" activePane="bottomLeft" state="frozen"/>
      <selection pane="bottomLeft"/>
    </sheetView>
  </sheetViews>
  <sheetFormatPr defaultRowHeight="13" x14ac:dyDescent="0.3"/>
  <cols>
    <col min="1" max="1" width="1.3984375" style="5" customWidth="1"/>
    <col min="2" max="2" width="70.296875" style="5" customWidth="1"/>
    <col min="3" max="3" width="17.69921875" style="5" customWidth="1"/>
    <col min="4" max="4" width="14.3984375" style="5" customWidth="1"/>
    <col min="5" max="5" width="12.09765625" style="5" customWidth="1"/>
    <col min="6" max="6" width="10.8984375" style="5" customWidth="1"/>
    <col min="7" max="7" width="10.8984375" bestFit="1" customWidth="1"/>
  </cols>
  <sheetData>
    <row r="1" spans="2:202" s="1" customFormat="1" ht="21.75" customHeight="1" x14ac:dyDescent="0.3">
      <c r="B1" s="22" t="s">
        <v>7</v>
      </c>
      <c r="C1" s="22"/>
      <c r="D1" s="23"/>
      <c r="E1" s="23"/>
      <c r="F1" s="23" t="s">
        <v>14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3">
      <c r="B2" s="24"/>
      <c r="C2" s="25"/>
      <c r="D2" s="26"/>
      <c r="E2" s="26"/>
      <c r="F2" s="26"/>
      <c r="G2"/>
      <c r="H2"/>
      <c r="I2"/>
      <c r="J2"/>
      <c r="K2"/>
      <c r="L2" s="7"/>
    </row>
    <row r="3" spans="2:202" s="8" customFormat="1" ht="20" x14ac:dyDescent="0.3">
      <c r="B3" s="27" t="s">
        <v>1</v>
      </c>
      <c r="C3" s="28" t="s">
        <v>2</v>
      </c>
      <c r="D3" s="28" t="s">
        <v>3</v>
      </c>
      <c r="E3" s="29" t="s">
        <v>4</v>
      </c>
      <c r="F3" s="29" t="s">
        <v>6</v>
      </c>
      <c r="G3"/>
      <c r="H3" s="9"/>
      <c r="I3" s="9"/>
      <c r="J3" s="9"/>
      <c r="K3" s="9"/>
      <c r="L3" s="10"/>
      <c r="M3" s="10"/>
    </row>
    <row r="4" spans="2:202" s="5" customFormat="1" ht="14" x14ac:dyDescent="0.3">
      <c r="B4" s="36">
        <v>2023</v>
      </c>
      <c r="C4" s="37"/>
      <c r="D4" s="37"/>
      <c r="E4" s="37"/>
      <c r="F4" s="38"/>
      <c r="G4"/>
      <c r="H4" s="9"/>
      <c r="I4" s="9"/>
      <c r="J4" s="9"/>
      <c r="K4" s="9"/>
      <c r="L4" s="9"/>
      <c r="M4" s="9"/>
    </row>
    <row r="5" spans="2:202" s="5" customFormat="1" ht="12.75" customHeight="1" x14ac:dyDescent="0.3">
      <c r="B5" s="15" t="s">
        <v>11</v>
      </c>
      <c r="C5" s="16"/>
      <c r="D5" s="16"/>
      <c r="E5" s="16"/>
      <c r="F5" s="31"/>
      <c r="G5"/>
      <c r="H5" s="9"/>
      <c r="I5" s="9"/>
      <c r="J5" s="9"/>
      <c r="K5" s="9"/>
      <c r="L5" s="9"/>
      <c r="M5" s="9"/>
    </row>
    <row r="6" spans="2:202" s="5" customFormat="1" ht="19.5" customHeight="1" x14ac:dyDescent="0.3">
      <c r="B6" s="19" t="s">
        <v>23</v>
      </c>
      <c r="C6" s="30" t="s">
        <v>20</v>
      </c>
      <c r="D6" s="20">
        <v>45254</v>
      </c>
      <c r="E6" s="17">
        <v>48.864379999999997</v>
      </c>
      <c r="F6" s="18">
        <v>5</v>
      </c>
      <c r="G6"/>
      <c r="H6" s="44"/>
      <c r="I6" s="9"/>
      <c r="J6" s="9"/>
      <c r="K6" s="9"/>
      <c r="L6" s="9"/>
      <c r="M6" s="9"/>
    </row>
    <row r="7" spans="2:202" s="5" customFormat="1" ht="19.5" customHeight="1" x14ac:dyDescent="0.3">
      <c r="B7" s="19" t="s">
        <v>24</v>
      </c>
      <c r="C7" s="30" t="s">
        <v>20</v>
      </c>
      <c r="D7" s="20">
        <v>45254</v>
      </c>
      <c r="E7" s="17">
        <v>220.06754999999998</v>
      </c>
      <c r="F7" s="18">
        <v>761</v>
      </c>
      <c r="G7"/>
      <c r="H7" s="44"/>
      <c r="I7" s="9"/>
      <c r="J7" s="9"/>
      <c r="K7" s="9"/>
      <c r="L7" s="9"/>
      <c r="M7" s="9"/>
    </row>
    <row r="8" spans="2:202" s="5" customFormat="1" ht="19.5" customHeight="1" x14ac:dyDescent="0.3">
      <c r="B8" s="19" t="s">
        <v>25</v>
      </c>
      <c r="C8" s="30" t="s">
        <v>20</v>
      </c>
      <c r="D8" s="20">
        <v>45254</v>
      </c>
      <c r="E8" s="17">
        <v>128.33860999999999</v>
      </c>
      <c r="F8" s="18">
        <v>120</v>
      </c>
      <c r="G8"/>
      <c r="H8" s="44"/>
      <c r="I8" s="9"/>
      <c r="J8" s="9"/>
      <c r="K8" s="9"/>
      <c r="L8" s="9"/>
      <c r="M8" s="9"/>
    </row>
    <row r="9" spans="2:202" s="5" customFormat="1" ht="19.5" customHeight="1" x14ac:dyDescent="0.3">
      <c r="B9" s="19" t="s">
        <v>26</v>
      </c>
      <c r="C9" s="30" t="s">
        <v>20</v>
      </c>
      <c r="D9" s="20">
        <v>45254</v>
      </c>
      <c r="E9" s="17">
        <v>28.534500000000001</v>
      </c>
      <c r="F9" s="18">
        <v>58</v>
      </c>
      <c r="G9"/>
      <c r="H9" s="44"/>
      <c r="I9" s="9"/>
      <c r="J9" s="9"/>
      <c r="K9" s="9"/>
      <c r="L9" s="9"/>
      <c r="M9" s="9"/>
    </row>
    <row r="10" spans="2:202" s="5" customFormat="1" ht="19.5" customHeight="1" x14ac:dyDescent="0.3">
      <c r="B10" s="19" t="s">
        <v>27</v>
      </c>
      <c r="C10" s="30" t="s">
        <v>20</v>
      </c>
      <c r="D10" s="20">
        <v>45254</v>
      </c>
      <c r="E10" s="17">
        <v>5.93729</v>
      </c>
      <c r="F10" s="18">
        <v>19</v>
      </c>
      <c r="G10"/>
      <c r="H10" s="44"/>
      <c r="I10" s="9"/>
      <c r="J10" s="9"/>
      <c r="K10" s="9"/>
      <c r="L10" s="9"/>
      <c r="M10" s="9"/>
    </row>
    <row r="11" spans="2:202" s="5" customFormat="1" ht="19.5" customHeight="1" x14ac:dyDescent="0.3">
      <c r="B11" s="19" t="s">
        <v>28</v>
      </c>
      <c r="C11" s="30" t="s">
        <v>10</v>
      </c>
      <c r="D11" s="20">
        <v>45254</v>
      </c>
      <c r="E11" s="17">
        <v>3126.7691299999997</v>
      </c>
      <c r="F11" s="18">
        <v>12137</v>
      </c>
      <c r="G11"/>
      <c r="H11" s="44"/>
      <c r="I11" s="9"/>
      <c r="J11" s="9"/>
      <c r="K11" s="9"/>
      <c r="L11" s="9"/>
      <c r="M11" s="9"/>
    </row>
    <row r="12" spans="2:202" s="5" customFormat="1" ht="19.5" customHeight="1" x14ac:dyDescent="0.3">
      <c r="B12" s="19" t="s">
        <v>29</v>
      </c>
      <c r="C12" s="30" t="s">
        <v>30</v>
      </c>
      <c r="D12" s="20">
        <v>45254</v>
      </c>
      <c r="E12" s="17">
        <v>1453.4873500000001</v>
      </c>
      <c r="F12" s="18">
        <v>6</v>
      </c>
      <c r="G12"/>
      <c r="H12" s="44"/>
      <c r="I12" s="44"/>
      <c r="J12" s="9"/>
      <c r="K12" s="9"/>
      <c r="L12" s="9"/>
      <c r="M12" s="9"/>
    </row>
    <row r="13" spans="2:202" s="5" customFormat="1" ht="19.5" customHeight="1" x14ac:dyDescent="0.3">
      <c r="B13" s="32" t="s">
        <v>12</v>
      </c>
      <c r="C13" s="33"/>
      <c r="D13" s="33"/>
      <c r="E13" s="34">
        <f>SUM(E6:E12)</f>
        <v>5011.99881</v>
      </c>
      <c r="F13" s="35"/>
      <c r="G13"/>
      <c r="H13" s="44"/>
      <c r="I13" s="9"/>
      <c r="J13" s="9"/>
      <c r="K13" s="9"/>
      <c r="L13" s="9"/>
      <c r="M13" s="9"/>
    </row>
    <row r="14" spans="2:202" ht="19.5" customHeight="1" x14ac:dyDescent="0.3">
      <c r="B14" s="39" t="s">
        <v>13</v>
      </c>
      <c r="C14" s="40"/>
      <c r="D14" s="40"/>
      <c r="E14" s="41">
        <f>+E13</f>
        <v>5011.99881</v>
      </c>
      <c r="F14" s="42"/>
    </row>
    <row r="15" spans="2:202" s="5" customFormat="1" ht="14" x14ac:dyDescent="0.3">
      <c r="B15" s="36">
        <v>2024</v>
      </c>
      <c r="C15" s="37"/>
      <c r="D15" s="37"/>
      <c r="E15" s="37"/>
      <c r="F15" s="38"/>
      <c r="G15"/>
      <c r="H15" s="9"/>
      <c r="I15" s="9"/>
      <c r="J15" s="9"/>
      <c r="K15" s="9"/>
      <c r="L15" s="9"/>
      <c r="M15" s="9"/>
    </row>
    <row r="16" spans="2:202" s="5" customFormat="1" ht="12.75" customHeight="1" x14ac:dyDescent="0.3">
      <c r="B16" s="15" t="s">
        <v>33</v>
      </c>
      <c r="C16" s="16"/>
      <c r="D16" s="16"/>
      <c r="E16" s="16"/>
      <c r="F16" s="31"/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3">
      <c r="B17" s="19" t="s">
        <v>47</v>
      </c>
      <c r="C17" s="30" t="s">
        <v>30</v>
      </c>
      <c r="D17" s="20">
        <v>45316</v>
      </c>
      <c r="E17" s="17">
        <v>47.388210000000001</v>
      </c>
      <c r="F17" s="47">
        <v>177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3">
      <c r="B18" s="19" t="s">
        <v>48</v>
      </c>
      <c r="C18" s="30" t="s">
        <v>30</v>
      </c>
      <c r="D18" s="20">
        <v>45316</v>
      </c>
      <c r="E18" s="17">
        <v>15.238</v>
      </c>
      <c r="F18" s="47">
        <v>21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3">
      <c r="B19" s="32" t="s">
        <v>34</v>
      </c>
      <c r="C19" s="33"/>
      <c r="D19" s="33"/>
      <c r="E19" s="34">
        <f>SUM(E17:E18)</f>
        <v>62.62621</v>
      </c>
      <c r="F19" s="35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3">
      <c r="B20" s="15" t="s">
        <v>49</v>
      </c>
      <c r="C20" s="16"/>
      <c r="D20" s="16"/>
      <c r="E20" s="16"/>
      <c r="F20" s="31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3">
      <c r="B21" s="19" t="s">
        <v>66</v>
      </c>
      <c r="C21" s="30" t="s">
        <v>44</v>
      </c>
      <c r="D21" s="20">
        <v>45345</v>
      </c>
      <c r="E21" s="17">
        <v>6092.36</v>
      </c>
      <c r="F21" s="47">
        <v>11320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3">
      <c r="B22" s="19" t="s">
        <v>67</v>
      </c>
      <c r="C22" s="30" t="s">
        <v>44</v>
      </c>
      <c r="D22" s="20">
        <v>45345</v>
      </c>
      <c r="E22" s="17">
        <v>171.535</v>
      </c>
      <c r="F22" s="47">
        <v>96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3">
      <c r="B23" s="19" t="s">
        <v>23</v>
      </c>
      <c r="C23" s="30" t="s">
        <v>32</v>
      </c>
      <c r="D23" s="20">
        <v>45345</v>
      </c>
      <c r="E23" s="17">
        <v>8.6231200000000001</v>
      </c>
      <c r="F23" s="47">
        <v>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3">
      <c r="B24" s="19" t="s">
        <v>24</v>
      </c>
      <c r="C24" s="30" t="s">
        <v>32</v>
      </c>
      <c r="D24" s="20">
        <v>45345</v>
      </c>
      <c r="E24" s="17">
        <v>39.375449999999994</v>
      </c>
      <c r="F24" s="47">
        <v>760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3">
      <c r="B25" s="19" t="s">
        <v>25</v>
      </c>
      <c r="C25" s="30" t="s">
        <v>32</v>
      </c>
      <c r="D25" s="20">
        <v>45345</v>
      </c>
      <c r="E25" s="17">
        <v>23.102790000000002</v>
      </c>
      <c r="F25" s="47">
        <v>120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3">
      <c r="B26" s="19" t="s">
        <v>26</v>
      </c>
      <c r="C26" s="30" t="s">
        <v>32</v>
      </c>
      <c r="D26" s="20">
        <v>45345</v>
      </c>
      <c r="E26" s="17">
        <v>5.0354999999999999</v>
      </c>
      <c r="F26" s="47">
        <v>58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3">
      <c r="B27" s="19" t="s">
        <v>27</v>
      </c>
      <c r="C27" s="30" t="s">
        <v>32</v>
      </c>
      <c r="D27" s="20">
        <v>45345</v>
      </c>
      <c r="E27" s="17">
        <v>1.0477100000000001</v>
      </c>
      <c r="F27" s="47">
        <v>19</v>
      </c>
      <c r="G27"/>
      <c r="H27" s="9"/>
      <c r="I27" s="9"/>
      <c r="J27" s="9"/>
      <c r="K27" s="9"/>
      <c r="L27" s="9"/>
      <c r="M27" s="9"/>
    </row>
    <row r="28" spans="2:13" s="5" customFormat="1" ht="19.5" customHeight="1" x14ac:dyDescent="0.3">
      <c r="B28" s="19" t="s">
        <v>64</v>
      </c>
      <c r="C28" s="30" t="s">
        <v>44</v>
      </c>
      <c r="D28" s="20">
        <v>45345</v>
      </c>
      <c r="E28" s="17">
        <v>2.9175</v>
      </c>
      <c r="F28" s="47">
        <v>11</v>
      </c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3">
      <c r="B29" s="19" t="s">
        <v>65</v>
      </c>
      <c r="C29" s="30" t="s">
        <v>44</v>
      </c>
      <c r="D29" s="20">
        <v>45345</v>
      </c>
      <c r="E29" s="17">
        <v>2.0625</v>
      </c>
      <c r="F29" s="47" t="s">
        <v>31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3">
      <c r="B30" s="19" t="s">
        <v>68</v>
      </c>
      <c r="C30" s="30" t="s">
        <v>30</v>
      </c>
      <c r="D30" s="20">
        <v>45345</v>
      </c>
      <c r="E30" s="17">
        <v>5964.46695</v>
      </c>
      <c r="F30" s="47">
        <v>2677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3">
      <c r="B31" s="32" t="s">
        <v>50</v>
      </c>
      <c r="C31" s="33"/>
      <c r="D31" s="33"/>
      <c r="E31" s="34">
        <f>SUM(E21:E30)</f>
        <v>12310.526519999999</v>
      </c>
      <c r="F31" s="35"/>
      <c r="G31"/>
      <c r="H31" s="9"/>
      <c r="I31" s="9"/>
      <c r="J31" s="9"/>
      <c r="K31" s="9"/>
      <c r="L31" s="9"/>
      <c r="M31" s="9"/>
    </row>
    <row r="32" spans="2:13" s="5" customFormat="1" ht="12.75" customHeight="1" x14ac:dyDescent="0.3">
      <c r="B32" s="15" t="s">
        <v>70</v>
      </c>
      <c r="C32" s="16"/>
      <c r="D32" s="16"/>
      <c r="E32" s="16"/>
      <c r="F32" s="31"/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3">
      <c r="B33" s="19" t="s">
        <v>78</v>
      </c>
      <c r="C33" s="30" t="s">
        <v>44</v>
      </c>
      <c r="D33" s="20">
        <v>45376</v>
      </c>
      <c r="E33" s="17">
        <v>1.992</v>
      </c>
      <c r="F33" s="47" t="s">
        <v>31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3">
      <c r="B34" s="19" t="s">
        <v>24</v>
      </c>
      <c r="C34" s="30" t="s">
        <v>32</v>
      </c>
      <c r="D34" s="20">
        <v>45376</v>
      </c>
      <c r="E34" s="17">
        <v>2.9996999999999998</v>
      </c>
      <c r="F34" s="47">
        <v>8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3">
      <c r="B35" s="19" t="s">
        <v>25</v>
      </c>
      <c r="C35" s="30" t="s">
        <v>32</v>
      </c>
      <c r="D35" s="20">
        <v>45376</v>
      </c>
      <c r="E35" s="17">
        <v>1.0072000000000001</v>
      </c>
      <c r="F35" s="47" t="s">
        <v>31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3">
      <c r="B36" s="19" t="s">
        <v>26</v>
      </c>
      <c r="C36" s="30" t="s">
        <v>32</v>
      </c>
      <c r="D36" s="20">
        <v>45376</v>
      </c>
      <c r="E36" s="17">
        <v>0.78300000000000003</v>
      </c>
      <c r="F36" s="47" t="s">
        <v>31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3">
      <c r="B37" s="19" t="s">
        <v>64</v>
      </c>
      <c r="C37" s="30" t="s">
        <v>44</v>
      </c>
      <c r="D37" s="20">
        <v>45376</v>
      </c>
      <c r="E37" s="17">
        <v>4.5374999999999996</v>
      </c>
      <c r="F37" s="47">
        <v>11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3">
      <c r="B38" s="19" t="s">
        <v>79</v>
      </c>
      <c r="C38" s="30" t="s">
        <v>44</v>
      </c>
      <c r="D38" s="20">
        <v>45376</v>
      </c>
      <c r="E38" s="17">
        <v>1040.7375</v>
      </c>
      <c r="F38" s="47">
        <v>26</v>
      </c>
      <c r="G38"/>
      <c r="H38" s="9"/>
      <c r="I38" s="9"/>
      <c r="J38" s="9"/>
      <c r="K38" s="9"/>
      <c r="L38" s="9"/>
      <c r="M38" s="9"/>
    </row>
    <row r="39" spans="2:13" s="5" customFormat="1" ht="21" customHeight="1" x14ac:dyDescent="0.3">
      <c r="B39" s="19" t="s">
        <v>80</v>
      </c>
      <c r="C39" s="30" t="s">
        <v>44</v>
      </c>
      <c r="D39" s="20">
        <v>45376</v>
      </c>
      <c r="E39" s="17">
        <v>88.790750000000003</v>
      </c>
      <c r="F39" s="47">
        <v>7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3">
      <c r="B40" s="32" t="s">
        <v>71</v>
      </c>
      <c r="C40" s="33"/>
      <c r="D40" s="33"/>
      <c r="E40" s="34">
        <f>SUM(E33:E39)</f>
        <v>1140.8476500000002</v>
      </c>
      <c r="F40" s="35"/>
      <c r="G40"/>
      <c r="H40" s="9"/>
      <c r="I40" s="9"/>
      <c r="J40" s="9"/>
      <c r="K40" s="9"/>
      <c r="L40" s="9"/>
      <c r="M40" s="9"/>
    </row>
    <row r="41" spans="2:13" s="5" customFormat="1" ht="12.75" customHeight="1" x14ac:dyDescent="0.3">
      <c r="B41" s="15" t="s">
        <v>81</v>
      </c>
      <c r="C41" s="60"/>
      <c r="D41" s="16"/>
      <c r="E41" s="16"/>
      <c r="F41" s="31"/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3">
      <c r="B42" s="19" t="s">
        <v>87</v>
      </c>
      <c r="C42" s="30" t="s">
        <v>44</v>
      </c>
      <c r="D42" s="20">
        <v>45406</v>
      </c>
      <c r="E42" s="17">
        <v>103.27075000000001</v>
      </c>
      <c r="F42" s="47">
        <v>7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3">
      <c r="B43" s="19" t="s">
        <v>88</v>
      </c>
      <c r="C43" s="30" t="s">
        <v>30</v>
      </c>
      <c r="D43" s="20">
        <v>45406</v>
      </c>
      <c r="E43" s="17">
        <v>94.997799999999998</v>
      </c>
      <c r="F43" s="47" t="s">
        <v>31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3">
      <c r="B44" s="19" t="s">
        <v>89</v>
      </c>
      <c r="C44" s="30" t="s">
        <v>69</v>
      </c>
      <c r="D44" s="20">
        <v>45406</v>
      </c>
      <c r="E44" s="17">
        <v>18.683859999999999</v>
      </c>
      <c r="F44" s="47" t="s">
        <v>31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3">
      <c r="B45" s="19" t="s">
        <v>90</v>
      </c>
      <c r="C45" s="30" t="s">
        <v>44</v>
      </c>
      <c r="D45" s="20">
        <v>45406</v>
      </c>
      <c r="E45" s="17">
        <v>295.82008000000002</v>
      </c>
      <c r="F45" s="47">
        <v>8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3">
      <c r="B46" s="32" t="s">
        <v>82</v>
      </c>
      <c r="C46" s="33"/>
      <c r="D46" s="33"/>
      <c r="E46" s="34">
        <f>SUM(E42:E45)</f>
        <v>512.77249000000006</v>
      </c>
      <c r="F46" s="35"/>
      <c r="G46"/>
      <c r="H46" s="9"/>
      <c r="I46" s="9"/>
      <c r="J46" s="9"/>
      <c r="K46" s="9"/>
      <c r="L46" s="9"/>
      <c r="M46" s="9"/>
    </row>
    <row r="47" spans="2:13" s="5" customFormat="1" ht="12.75" customHeight="1" x14ac:dyDescent="0.3">
      <c r="B47" s="15" t="s">
        <v>91</v>
      </c>
      <c r="C47" s="16"/>
      <c r="D47" s="16"/>
      <c r="E47" s="16"/>
      <c r="F47" s="31"/>
      <c r="G47"/>
      <c r="H47" s="9"/>
      <c r="I47" s="9"/>
      <c r="J47" s="9"/>
      <c r="K47" s="9"/>
      <c r="L47" s="9"/>
      <c r="M47" s="9"/>
    </row>
    <row r="48" spans="2:13" s="5" customFormat="1" ht="19.5" customHeight="1" x14ac:dyDescent="0.3">
      <c r="B48" s="19" t="s">
        <v>66</v>
      </c>
      <c r="C48" s="30" t="s">
        <v>44</v>
      </c>
      <c r="D48" s="20">
        <v>45436</v>
      </c>
      <c r="E48" s="17">
        <v>568.16496999999993</v>
      </c>
      <c r="F48" s="47">
        <v>711</v>
      </c>
      <c r="G48"/>
      <c r="H48" s="9"/>
      <c r="I48" s="9"/>
      <c r="J48" s="9"/>
      <c r="K48" s="9"/>
      <c r="L48" s="9"/>
      <c r="M48" s="9"/>
    </row>
    <row r="49" spans="2:13" s="5" customFormat="1" ht="19.5" customHeight="1" x14ac:dyDescent="0.3">
      <c r="B49" s="19" t="s">
        <v>67</v>
      </c>
      <c r="C49" s="30" t="s">
        <v>44</v>
      </c>
      <c r="D49" s="20">
        <v>45436</v>
      </c>
      <c r="E49" s="17">
        <v>20.32</v>
      </c>
      <c r="F49" s="47">
        <v>5</v>
      </c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3">
      <c r="B50" s="19" t="s">
        <v>93</v>
      </c>
      <c r="C50" s="30" t="s">
        <v>44</v>
      </c>
      <c r="D50" s="20">
        <v>45436</v>
      </c>
      <c r="E50" s="17">
        <v>199.99679</v>
      </c>
      <c r="F50" s="47" t="s">
        <v>31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3">
      <c r="B51" s="19" t="s">
        <v>94</v>
      </c>
      <c r="C51" s="30" t="s">
        <v>44</v>
      </c>
      <c r="D51" s="20">
        <v>45436</v>
      </c>
      <c r="E51" s="17">
        <v>139.99770999999998</v>
      </c>
      <c r="F51" s="47" t="s">
        <v>31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3">
      <c r="B52" s="32" t="s">
        <v>92</v>
      </c>
      <c r="C52" s="33"/>
      <c r="D52" s="33"/>
      <c r="E52" s="34">
        <f>SUM(E48:E51)</f>
        <v>928.47946999999999</v>
      </c>
      <c r="F52" s="35"/>
      <c r="G52"/>
      <c r="H52" s="9"/>
      <c r="I52" s="9"/>
      <c r="J52" s="9"/>
      <c r="K52" s="9"/>
      <c r="L52" s="9"/>
      <c r="M52" s="9"/>
    </row>
    <row r="53" spans="2:13" s="5" customFormat="1" ht="12.75" customHeight="1" x14ac:dyDescent="0.3">
      <c r="B53" s="15" t="s">
        <v>98</v>
      </c>
      <c r="C53" s="60"/>
      <c r="D53" s="16"/>
      <c r="E53" s="16"/>
      <c r="F53" s="31"/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3">
      <c r="B54" s="19" t="s">
        <v>66</v>
      </c>
      <c r="C54" s="61" t="s">
        <v>44</v>
      </c>
      <c r="D54" s="62">
        <v>45468</v>
      </c>
      <c r="E54" s="46">
        <v>22.956970000000002</v>
      </c>
      <c r="F54" s="65">
        <v>20</v>
      </c>
      <c r="G54" s="78"/>
      <c r="H54" s="55"/>
      <c r="I54" s="9"/>
      <c r="J54" s="9"/>
      <c r="K54" s="9"/>
      <c r="L54" s="9"/>
      <c r="M54" s="9"/>
    </row>
    <row r="55" spans="2:13" s="5" customFormat="1" ht="19.5" customHeight="1" x14ac:dyDescent="0.3">
      <c r="B55" s="19" t="s">
        <v>78</v>
      </c>
      <c r="C55" s="61" t="s">
        <v>44</v>
      </c>
      <c r="D55" s="62">
        <v>45468</v>
      </c>
      <c r="E55" s="79">
        <v>0.2</v>
      </c>
      <c r="F55" s="64" t="s">
        <v>31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3">
      <c r="B56" s="19" t="s">
        <v>24</v>
      </c>
      <c r="C56" s="61" t="s">
        <v>32</v>
      </c>
      <c r="D56" s="62">
        <v>45468</v>
      </c>
      <c r="E56" s="63">
        <v>4.8753000000000002</v>
      </c>
      <c r="F56" s="80">
        <v>16</v>
      </c>
      <c r="G56"/>
      <c r="H56" s="55"/>
      <c r="I56" s="9"/>
      <c r="J56" s="9"/>
      <c r="K56" s="9"/>
      <c r="L56" s="9"/>
      <c r="M56" s="9"/>
    </row>
    <row r="57" spans="2:13" s="5" customFormat="1" ht="19.5" customHeight="1" x14ac:dyDescent="0.3">
      <c r="B57" s="19" t="s">
        <v>25</v>
      </c>
      <c r="C57" s="61" t="s">
        <v>32</v>
      </c>
      <c r="D57" s="62">
        <v>45468</v>
      </c>
      <c r="E57" s="63">
        <v>4.5970000000000004</v>
      </c>
      <c r="F57" s="80">
        <v>4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3">
      <c r="B58" s="19" t="s">
        <v>65</v>
      </c>
      <c r="C58" s="61" t="s">
        <v>44</v>
      </c>
      <c r="D58" s="62">
        <v>45468</v>
      </c>
      <c r="E58" s="79">
        <v>0.315</v>
      </c>
      <c r="F58" s="64" t="s">
        <v>31</v>
      </c>
      <c r="G58"/>
      <c r="H58" s="55"/>
      <c r="I58" s="9"/>
      <c r="J58" s="9"/>
      <c r="K58" s="9"/>
      <c r="L58" s="9"/>
      <c r="M58" s="9"/>
    </row>
    <row r="59" spans="2:13" s="5" customFormat="1" ht="19.5" customHeight="1" x14ac:dyDescent="0.3">
      <c r="B59" s="19" t="s">
        <v>28</v>
      </c>
      <c r="C59" s="61" t="s">
        <v>32</v>
      </c>
      <c r="D59" s="62">
        <v>45468</v>
      </c>
      <c r="E59" s="63">
        <v>1353.3534999999999</v>
      </c>
      <c r="F59" s="80">
        <v>12122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3">
      <c r="B60" s="19" t="s">
        <v>29</v>
      </c>
      <c r="C60" s="61" t="s">
        <v>101</v>
      </c>
      <c r="D60" s="62">
        <v>45468</v>
      </c>
      <c r="E60" s="63">
        <v>76.49933</v>
      </c>
      <c r="F60" s="80">
        <v>6</v>
      </c>
      <c r="G60"/>
      <c r="H60" s="55"/>
      <c r="I60" s="9"/>
      <c r="J60" s="9"/>
      <c r="K60" s="9"/>
      <c r="L60" s="9"/>
      <c r="M60" s="9"/>
    </row>
    <row r="61" spans="2:13" s="5" customFormat="1" ht="19.5" customHeight="1" x14ac:dyDescent="0.3">
      <c r="B61" s="19" t="s">
        <v>102</v>
      </c>
      <c r="C61" s="61" t="s">
        <v>44</v>
      </c>
      <c r="D61" s="62">
        <v>45468</v>
      </c>
      <c r="E61" s="63">
        <v>56.006399999999999</v>
      </c>
      <c r="F61" s="64" t="s">
        <v>31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3">
      <c r="B62" s="19" t="s">
        <v>88</v>
      </c>
      <c r="C62" s="61" t="s">
        <v>101</v>
      </c>
      <c r="D62" s="62">
        <v>45468</v>
      </c>
      <c r="E62" s="63">
        <v>4.9998900000000006</v>
      </c>
      <c r="F62" s="64" t="s">
        <v>31</v>
      </c>
      <c r="G62"/>
      <c r="H62" s="55"/>
      <c r="I62" s="9"/>
      <c r="J62" s="9"/>
      <c r="K62" s="9"/>
      <c r="L62" s="9"/>
      <c r="M62" s="9"/>
    </row>
    <row r="63" spans="2:13" s="5" customFormat="1" ht="19.5" customHeight="1" x14ac:dyDescent="0.3">
      <c r="B63" s="19" t="s">
        <v>103</v>
      </c>
      <c r="C63" s="61" t="s">
        <v>44</v>
      </c>
      <c r="D63" s="62">
        <v>45468</v>
      </c>
      <c r="E63" s="63">
        <v>28.8</v>
      </c>
      <c r="F63" s="64">
        <v>5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3">
      <c r="B64" s="19" t="s">
        <v>104</v>
      </c>
      <c r="C64" s="61" t="s">
        <v>44</v>
      </c>
      <c r="D64" s="62">
        <v>45468</v>
      </c>
      <c r="E64" s="46">
        <v>341.83344</v>
      </c>
      <c r="F64" s="65">
        <v>385</v>
      </c>
      <c r="G64" s="78"/>
      <c r="H64" s="55"/>
      <c r="I64" s="9"/>
      <c r="J64" s="9"/>
      <c r="K64" s="9"/>
      <c r="L64" s="9"/>
      <c r="M64" s="9"/>
    </row>
    <row r="65" spans="2:13" s="5" customFormat="1" ht="19.5" customHeight="1" x14ac:dyDescent="0.3">
      <c r="B65" s="19" t="s">
        <v>105</v>
      </c>
      <c r="C65" s="61" t="s">
        <v>44</v>
      </c>
      <c r="D65" s="62">
        <v>45468</v>
      </c>
      <c r="E65" s="46">
        <v>12.97</v>
      </c>
      <c r="F65" s="65" t="s">
        <v>31</v>
      </c>
      <c r="G65" s="81"/>
      <c r="H65" s="9"/>
      <c r="I65" s="9"/>
      <c r="J65" s="9"/>
      <c r="K65" s="9"/>
      <c r="L65" s="9"/>
      <c r="M65" s="9"/>
    </row>
    <row r="66" spans="2:13" s="5" customFormat="1" ht="19.5" customHeight="1" x14ac:dyDescent="0.3">
      <c r="B66" s="19" t="s">
        <v>89</v>
      </c>
      <c r="C66" s="82" t="s">
        <v>101</v>
      </c>
      <c r="D66" s="62">
        <v>45468</v>
      </c>
      <c r="E66" s="51">
        <v>3.8161399999999999</v>
      </c>
      <c r="F66" s="83" t="s">
        <v>31</v>
      </c>
      <c r="G66"/>
      <c r="H66" s="55"/>
      <c r="I66" s="9"/>
      <c r="J66" s="9"/>
      <c r="K66" s="9"/>
      <c r="L66" s="9"/>
      <c r="M66" s="9"/>
    </row>
    <row r="67" spans="2:13" s="5" customFormat="1" ht="19.5" customHeight="1" x14ac:dyDescent="0.3">
      <c r="B67" s="19" t="s">
        <v>47</v>
      </c>
      <c r="C67" s="82" t="s">
        <v>101</v>
      </c>
      <c r="D67" s="62">
        <v>45468</v>
      </c>
      <c r="E67" s="51">
        <v>2.4996300000000002</v>
      </c>
      <c r="F67" s="83">
        <v>178</v>
      </c>
      <c r="G67"/>
      <c r="H67" s="9"/>
      <c r="I67" s="9"/>
      <c r="J67" s="9"/>
      <c r="K67" s="9"/>
      <c r="L67" s="9"/>
      <c r="M67" s="9"/>
    </row>
    <row r="68" spans="2:13" s="5" customFormat="1" ht="19.5" customHeight="1" x14ac:dyDescent="0.3">
      <c r="B68" s="19" t="s">
        <v>48</v>
      </c>
      <c r="C68" s="66" t="s">
        <v>101</v>
      </c>
      <c r="D68" s="62">
        <v>45468</v>
      </c>
      <c r="E68" s="84">
        <v>0.80200000000000005</v>
      </c>
      <c r="F68" s="74">
        <v>21</v>
      </c>
      <c r="G68"/>
      <c r="H68" s="55"/>
      <c r="I68" s="9"/>
      <c r="J68" s="9"/>
      <c r="K68" s="9"/>
      <c r="L68" s="9"/>
      <c r="M68" s="9"/>
    </row>
    <row r="69" spans="2:13" s="5" customFormat="1" ht="19.5" customHeight="1" x14ac:dyDescent="0.3">
      <c r="B69" s="19" t="s">
        <v>106</v>
      </c>
      <c r="C69" s="66" t="s">
        <v>44</v>
      </c>
      <c r="D69" s="62">
        <v>45468</v>
      </c>
      <c r="E69" s="46">
        <v>207.06763000000001</v>
      </c>
      <c r="F69" s="65">
        <v>861</v>
      </c>
      <c r="G69"/>
      <c r="H69" s="9"/>
      <c r="I69" s="9"/>
      <c r="J69" s="9"/>
      <c r="K69" s="9"/>
      <c r="L69" s="9"/>
      <c r="M69" s="9"/>
    </row>
    <row r="70" spans="2:13" s="5" customFormat="1" ht="19.5" customHeight="1" x14ac:dyDescent="0.3">
      <c r="B70" s="19" t="s">
        <v>107</v>
      </c>
      <c r="C70" s="61" t="s">
        <v>44</v>
      </c>
      <c r="D70" s="62">
        <v>45468</v>
      </c>
      <c r="E70" s="46">
        <v>169.91320000000002</v>
      </c>
      <c r="F70" s="65">
        <v>17</v>
      </c>
      <c r="G70"/>
      <c r="H70" s="55"/>
      <c r="I70" s="9"/>
      <c r="J70" s="9"/>
      <c r="K70" s="9"/>
      <c r="L70" s="9"/>
      <c r="M70" s="9"/>
    </row>
    <row r="71" spans="2:13" s="5" customFormat="1" ht="19.5" customHeight="1" x14ac:dyDescent="0.3">
      <c r="B71" s="19" t="s">
        <v>68</v>
      </c>
      <c r="C71" s="66" t="s">
        <v>101</v>
      </c>
      <c r="D71" s="62">
        <v>45468</v>
      </c>
      <c r="E71" s="46">
        <v>1254.6457399999999</v>
      </c>
      <c r="F71" s="74">
        <v>2817</v>
      </c>
      <c r="G71"/>
      <c r="H71" s="9"/>
      <c r="I71" s="9"/>
      <c r="J71" s="9"/>
      <c r="K71" s="9"/>
      <c r="L71" s="9"/>
      <c r="M71" s="9"/>
    </row>
    <row r="72" spans="2:13" s="5" customFormat="1" ht="21" customHeight="1" x14ac:dyDescent="0.3">
      <c r="B72" s="19" t="s">
        <v>108</v>
      </c>
      <c r="C72" s="61" t="s">
        <v>44</v>
      </c>
      <c r="D72" s="62">
        <v>45468</v>
      </c>
      <c r="E72" s="46">
        <v>28.286999999999999</v>
      </c>
      <c r="F72" s="65" t="s">
        <v>31</v>
      </c>
      <c r="G72"/>
      <c r="H72" s="55"/>
      <c r="I72" s="9"/>
      <c r="J72" s="9"/>
      <c r="K72" s="9"/>
      <c r="L72" s="9"/>
      <c r="M72" s="9"/>
    </row>
    <row r="73" spans="2:13" s="5" customFormat="1" ht="19.5" customHeight="1" x14ac:dyDescent="0.3">
      <c r="B73" s="19" t="s">
        <v>109</v>
      </c>
      <c r="C73" s="66" t="s">
        <v>44</v>
      </c>
      <c r="D73" s="62">
        <v>45468</v>
      </c>
      <c r="E73" s="46">
        <v>738.24528999999995</v>
      </c>
      <c r="F73" s="65">
        <v>17</v>
      </c>
      <c r="G73"/>
      <c r="H73" s="9"/>
      <c r="I73" s="9"/>
      <c r="J73" s="9"/>
      <c r="K73" s="9"/>
      <c r="L73" s="9"/>
      <c r="M73" s="9"/>
    </row>
    <row r="74" spans="2:13" s="5" customFormat="1" ht="21" customHeight="1" x14ac:dyDescent="0.3">
      <c r="B74" s="19" t="s">
        <v>110</v>
      </c>
      <c r="C74" s="66" t="s">
        <v>44</v>
      </c>
      <c r="D74" s="62">
        <v>45468</v>
      </c>
      <c r="E74" s="46">
        <v>709.8691</v>
      </c>
      <c r="F74" s="65">
        <v>222</v>
      </c>
      <c r="G74" s="81"/>
      <c r="H74" s="55"/>
      <c r="I74" s="44"/>
      <c r="J74" s="9"/>
      <c r="K74" s="9"/>
      <c r="L74" s="9"/>
      <c r="M74" s="9"/>
    </row>
    <row r="75" spans="2:13" s="5" customFormat="1" ht="19.5" customHeight="1" x14ac:dyDescent="0.3">
      <c r="B75" s="32" t="s">
        <v>99</v>
      </c>
      <c r="C75" s="33"/>
      <c r="D75" s="33"/>
      <c r="E75" s="34">
        <f>SUM(E54:E74)</f>
        <v>5022.5525600000001</v>
      </c>
      <c r="F75" s="35"/>
      <c r="G75"/>
      <c r="H75" s="9"/>
      <c r="I75" s="9"/>
      <c r="J75" s="9"/>
      <c r="K75" s="9"/>
      <c r="L75" s="9"/>
      <c r="M75" s="9"/>
    </row>
    <row r="76" spans="2:13" s="5" customFormat="1" ht="12.75" customHeight="1" x14ac:dyDescent="0.3">
      <c r="B76" s="15" t="s">
        <v>111</v>
      </c>
      <c r="C76" s="60"/>
      <c r="D76" s="16"/>
      <c r="E76" s="16"/>
      <c r="F76" s="31"/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3">
      <c r="B77" s="19" t="s">
        <v>28</v>
      </c>
      <c r="C77" s="61" t="s">
        <v>32</v>
      </c>
      <c r="D77" s="62">
        <v>45498</v>
      </c>
      <c r="E77" s="46">
        <v>3.5125799999999998</v>
      </c>
      <c r="F77" s="65">
        <v>23</v>
      </c>
      <c r="G77" s="78"/>
      <c r="H77" s="55"/>
      <c r="I77" s="9"/>
      <c r="J77" s="9"/>
      <c r="K77" s="9"/>
      <c r="L77" s="9"/>
      <c r="M77" s="9"/>
    </row>
    <row r="78" spans="2:13" s="5" customFormat="1" ht="19.5" customHeight="1" x14ac:dyDescent="0.3">
      <c r="B78" s="19" t="s">
        <v>104</v>
      </c>
      <c r="C78" s="61" t="s">
        <v>44</v>
      </c>
      <c r="D78" s="62">
        <v>45498</v>
      </c>
      <c r="E78" s="46">
        <v>48.162610000000001</v>
      </c>
      <c r="F78" s="65">
        <v>21</v>
      </c>
      <c r="G78" s="78"/>
      <c r="H78" s="55"/>
      <c r="I78" s="9"/>
      <c r="J78" s="9"/>
      <c r="K78" s="9"/>
      <c r="L78" s="9"/>
      <c r="M78" s="9"/>
    </row>
    <row r="79" spans="2:13" s="5" customFormat="1" ht="19.5" customHeight="1" x14ac:dyDescent="0.3">
      <c r="B79" s="19" t="s">
        <v>106</v>
      </c>
      <c r="C79" s="66" t="s">
        <v>44</v>
      </c>
      <c r="D79" s="62">
        <v>45498</v>
      </c>
      <c r="E79" s="46">
        <v>12.264340000000001</v>
      </c>
      <c r="F79" s="65">
        <v>862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3">
      <c r="B80" s="19" t="s">
        <v>68</v>
      </c>
      <c r="C80" s="66" t="s">
        <v>101</v>
      </c>
      <c r="D80" s="62">
        <v>45498</v>
      </c>
      <c r="E80" s="46">
        <v>2.3864299999999998</v>
      </c>
      <c r="F80" s="65" t="s">
        <v>31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3">
      <c r="B81" s="32" t="s">
        <v>112</v>
      </c>
      <c r="C81" s="33"/>
      <c r="D81" s="33"/>
      <c r="E81" s="34">
        <f>SUM(E77:E80)</f>
        <v>66.325960000000009</v>
      </c>
      <c r="F81" s="35"/>
      <c r="G81"/>
      <c r="H81" s="9"/>
      <c r="I81" s="9"/>
      <c r="J81" s="9"/>
      <c r="K81" s="9"/>
      <c r="L81" s="9"/>
      <c r="M81" s="9"/>
    </row>
    <row r="82" spans="2:13" s="5" customFormat="1" ht="12.75" customHeight="1" x14ac:dyDescent="0.3">
      <c r="B82" s="15" t="s">
        <v>113</v>
      </c>
      <c r="C82" s="60"/>
      <c r="D82" s="16"/>
      <c r="E82" s="16"/>
      <c r="F82" s="31"/>
      <c r="G82"/>
      <c r="H82" s="9"/>
      <c r="I82" s="9"/>
      <c r="J82" s="9"/>
      <c r="K82" s="9"/>
      <c r="L82" s="9"/>
      <c r="M82" s="9"/>
    </row>
    <row r="83" spans="2:13" s="5" customFormat="1" ht="24" customHeight="1" x14ac:dyDescent="0.3">
      <c r="B83" s="19" t="s">
        <v>68</v>
      </c>
      <c r="C83" s="61" t="s">
        <v>101</v>
      </c>
      <c r="D83" s="62">
        <v>45527</v>
      </c>
      <c r="E83" s="84">
        <v>6.0289999999999996E-2</v>
      </c>
      <c r="F83" s="65" t="s">
        <v>31</v>
      </c>
      <c r="G83" s="78"/>
      <c r="H83" s="55"/>
      <c r="I83" s="9"/>
      <c r="J83" s="9"/>
      <c r="K83" s="9"/>
      <c r="L83" s="9"/>
      <c r="M83" s="9"/>
    </row>
    <row r="84" spans="2:13" s="5" customFormat="1" ht="19.5" customHeight="1" x14ac:dyDescent="0.3">
      <c r="B84" s="32" t="s">
        <v>114</v>
      </c>
      <c r="C84" s="33"/>
      <c r="D84" s="33"/>
      <c r="E84" s="89">
        <f>SUM(E83:E83)</f>
        <v>6.0289999999999996E-2</v>
      </c>
      <c r="F84" s="35"/>
      <c r="G84"/>
      <c r="H84" s="9"/>
      <c r="I84" s="9"/>
      <c r="J84" s="9"/>
      <c r="K84" s="9"/>
      <c r="L84" s="9"/>
      <c r="M84" s="9"/>
    </row>
    <row r="85" spans="2:13" ht="19.5" customHeight="1" x14ac:dyDescent="0.3">
      <c r="B85" s="39" t="s">
        <v>35</v>
      </c>
      <c r="C85" s="40"/>
      <c r="D85" s="40"/>
      <c r="E85" s="41">
        <f>+E19+E31+E40+E46+E52+E75+E81+E84</f>
        <v>20044.191149999999</v>
      </c>
      <c r="F85" s="42"/>
    </row>
    <row r="86" spans="2:13" s="5" customFormat="1" ht="19.5" customHeight="1" x14ac:dyDescent="0.3">
      <c r="B86" s="36" t="s">
        <v>15</v>
      </c>
      <c r="C86" s="37"/>
      <c r="D86" s="37"/>
      <c r="E86" s="43">
        <f>+E14+E85</f>
        <v>25056.18996</v>
      </c>
      <c r="F86" s="38"/>
      <c r="G86"/>
      <c r="H86" s="45"/>
      <c r="I86" s="9"/>
      <c r="J86" s="9"/>
      <c r="K86" s="9"/>
      <c r="L86" s="9"/>
      <c r="M86" s="9"/>
    </row>
    <row r="87" spans="2:13" x14ac:dyDescent="0.3">
      <c r="B87"/>
      <c r="C87"/>
      <c r="D87"/>
      <c r="E87"/>
      <c r="F87"/>
    </row>
    <row r="88" spans="2:13" x14ac:dyDescent="0.3">
      <c r="B88"/>
      <c r="C88"/>
      <c r="D88"/>
      <c r="E88"/>
      <c r="F88"/>
    </row>
    <row r="89" spans="2:13" x14ac:dyDescent="0.3">
      <c r="B89"/>
      <c r="C89"/>
      <c r="D89"/>
      <c r="E89"/>
      <c r="F89"/>
    </row>
    <row r="90" spans="2:13" x14ac:dyDescent="0.3">
      <c r="B90"/>
      <c r="C90"/>
      <c r="D90"/>
      <c r="E90"/>
      <c r="F90"/>
    </row>
    <row r="91" spans="2:13" x14ac:dyDescent="0.3">
      <c r="B91"/>
      <c r="C91"/>
      <c r="D91"/>
      <c r="E91"/>
      <c r="F91"/>
    </row>
    <row r="92" spans="2:13" x14ac:dyDescent="0.3">
      <c r="B92"/>
      <c r="C92"/>
      <c r="D92"/>
      <c r="E92"/>
      <c r="F92"/>
    </row>
    <row r="93" spans="2:13" x14ac:dyDescent="0.3">
      <c r="B93"/>
      <c r="C93"/>
      <c r="D93"/>
      <c r="E93"/>
      <c r="F93"/>
    </row>
    <row r="94" spans="2:13" x14ac:dyDescent="0.3">
      <c r="B94"/>
      <c r="C94"/>
      <c r="D94"/>
      <c r="E94"/>
      <c r="F94"/>
    </row>
    <row r="95" spans="2:13" x14ac:dyDescent="0.3">
      <c r="B95"/>
      <c r="C95"/>
      <c r="D95"/>
      <c r="E95"/>
      <c r="F95"/>
    </row>
    <row r="96" spans="2:13" x14ac:dyDescent="0.3">
      <c r="B96"/>
      <c r="C96"/>
      <c r="D96"/>
      <c r="E96"/>
      <c r="F96"/>
    </row>
    <row r="97" spans="1:6" x14ac:dyDescent="0.3">
      <c r="B97"/>
      <c r="C97"/>
      <c r="D97"/>
      <c r="E97"/>
      <c r="F97"/>
    </row>
    <row r="98" spans="1:6" x14ac:dyDescent="0.3">
      <c r="B98"/>
      <c r="C98"/>
      <c r="D98"/>
      <c r="E98"/>
      <c r="F98"/>
    </row>
    <row r="99" spans="1:6" x14ac:dyDescent="0.3">
      <c r="B99"/>
      <c r="C99"/>
      <c r="D99"/>
      <c r="E99"/>
      <c r="F99"/>
    </row>
    <row r="100" spans="1:6" x14ac:dyDescent="0.3">
      <c r="B100"/>
      <c r="C100"/>
      <c r="D100"/>
      <c r="E100"/>
      <c r="F100"/>
    </row>
    <row r="101" spans="1:6" x14ac:dyDescent="0.3">
      <c r="B101"/>
      <c r="C101"/>
      <c r="D101"/>
      <c r="E101"/>
      <c r="F101"/>
    </row>
    <row r="102" spans="1:6" x14ac:dyDescent="0.3">
      <c r="B102"/>
      <c r="C102"/>
      <c r="D102"/>
      <c r="E102"/>
      <c r="F102"/>
    </row>
    <row r="103" spans="1:6" x14ac:dyDescent="0.3">
      <c r="B103"/>
      <c r="C103"/>
      <c r="D103"/>
      <c r="E103"/>
      <c r="F103"/>
    </row>
    <row r="104" spans="1:6" x14ac:dyDescent="0.3">
      <c r="B104"/>
      <c r="C104"/>
      <c r="D104"/>
      <c r="E104"/>
      <c r="F104"/>
    </row>
    <row r="105" spans="1:6" x14ac:dyDescent="0.3">
      <c r="B105"/>
      <c r="C105"/>
      <c r="D105"/>
      <c r="E105"/>
      <c r="F105"/>
    </row>
    <row r="106" spans="1:6" x14ac:dyDescent="0.3">
      <c r="B106"/>
      <c r="C106"/>
      <c r="D106"/>
      <c r="E106"/>
      <c r="F106"/>
    </row>
    <row r="107" spans="1:6" x14ac:dyDescent="0.3">
      <c r="B107"/>
      <c r="C107"/>
      <c r="D107"/>
      <c r="E107"/>
      <c r="F107"/>
    </row>
    <row r="108" spans="1:6" x14ac:dyDescent="0.3">
      <c r="B108"/>
      <c r="C108"/>
      <c r="D108"/>
      <c r="E108"/>
      <c r="F108"/>
    </row>
    <row r="109" spans="1:6" x14ac:dyDescent="0.3">
      <c r="B109"/>
      <c r="C109"/>
      <c r="D109"/>
      <c r="E109"/>
      <c r="F109"/>
    </row>
    <row r="110" spans="1:6" x14ac:dyDescent="0.3">
      <c r="B110"/>
      <c r="C110"/>
      <c r="D110"/>
      <c r="E110"/>
      <c r="F110"/>
    </row>
    <row r="111" spans="1:6" x14ac:dyDescent="0.3">
      <c r="A111" s="6"/>
      <c r="B111"/>
      <c r="C111"/>
      <c r="D111"/>
      <c r="E111"/>
      <c r="F111"/>
    </row>
    <row r="112" spans="1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</sheetData>
  <conditionalFormatting sqref="F6:F14 F86:F219 F20 F23:F31 F41:F46 F82:F84">
    <cfRule type="expression" dxfId="7" priority="36">
      <formula>AND(ISBLANK($F6)=FALSE(),$F6&lt;=3)</formula>
    </cfRule>
  </conditionalFormatting>
  <conditionalFormatting sqref="F16:F19">
    <cfRule type="expression" dxfId="6" priority="11">
      <formula>AND(ISBLANK($F16)=FALSE(),$F16&lt;=3)</formula>
    </cfRule>
  </conditionalFormatting>
  <conditionalFormatting sqref="F85">
    <cfRule type="expression" dxfId="5" priority="10">
      <formula>AND(ISBLANK($F85)=FALSE(),$F85&lt;=3)</formula>
    </cfRule>
  </conditionalFormatting>
  <conditionalFormatting sqref="F21:F22">
    <cfRule type="expression" dxfId="4" priority="7">
      <formula>AND(ISBLANK($F21)=FALSE(),$F21&lt;=3)</formula>
    </cfRule>
  </conditionalFormatting>
  <conditionalFormatting sqref="F32:F40">
    <cfRule type="expression" dxfId="3" priority="6">
      <formula>AND(ISBLANK($F32)=FALSE(),$F32&lt;=3)</formula>
    </cfRule>
  </conditionalFormatting>
  <conditionalFormatting sqref="F47:F52">
    <cfRule type="expression" dxfId="2" priority="4">
      <formula>AND(ISBLANK($F47)=FALSE(),$F47&lt;=3)</formula>
    </cfRule>
  </conditionalFormatting>
  <conditionalFormatting sqref="F53:F75">
    <cfRule type="expression" dxfId="1" priority="3">
      <formula>AND(ISBLANK($F53)=FALSE(),$F53&lt;=3)</formula>
    </cfRule>
  </conditionalFormatting>
  <conditionalFormatting sqref="F76:F81">
    <cfRule type="expression" dxfId="0" priority="2">
      <formula>AND(ISBLANK($F76)=FALSE(),$F76&lt;=3)</formula>
    </cfRule>
  </conditionalFormatting>
  <printOptions horizontalCentered="1"/>
  <pageMargins left="0.31496062992125984" right="0.31496062992125984" top="0.6692913385826772" bottom="0.15748031496062992" header="0.11811023622047245" footer="0.11811023622047245"/>
  <pageSetup paperSize="9" scale="77" orientation="portrait" r:id="rId1"/>
  <headerFooter>
    <oddHeader>&amp;L&amp;G</oddHeader>
    <oddFooter>&amp;R&amp;P / &amp;N</oddFooter>
  </headerFooter>
  <rowBreaks count="1" manualBreakCount="1">
    <brk id="5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6EB6F-D51D-4215-BDBC-38073C341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78EA4-0509-461B-9C4A-04FC1E1D1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CalPags - Continente</vt:lpstr>
      <vt:lpstr>CalPags - RAM</vt:lpstr>
      <vt:lpstr>'CalPags - Continente'!Área_de_Impressão</vt:lpstr>
      <vt:lpstr>'CalPags - RAM'!Área_de_Impressão</vt:lpstr>
      <vt:lpstr>'CalPags - Continente'!Títulos_de_Impressão</vt:lpstr>
      <vt:lpstr>'CalPags - RAM'!Títulos_de_Impressão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2024-06-26T15:57:38Z</dcterms:created>
  <dcterms:modified xsi:type="dcterms:W3CDTF">2024-10-18T13:45:45Z</dcterms:modified>
</cp:coreProperties>
</file>