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defaultThemeVersion="124226"/>
  <bookViews>
    <workbookView xWindow="-15" yWindow="-15" windowWidth="14520" windowHeight="6330"/>
  </bookViews>
  <sheets>
    <sheet name="CalPags - RAM" sheetId="4" r:id="rId1"/>
  </sheets>
  <definedNames>
    <definedName name="_xlnm._FilterDatabase" localSheetId="0" hidden="1">'CalPags - RAM'!$B$1:$B$589</definedName>
    <definedName name="_xlnm.Print_Area" localSheetId="0">'CalPags - RAM'!$B$1:$F$81</definedName>
    <definedName name="_xlnm.Print_Titles" localSheetId="0">'CalPags - RAM'!$1:$3</definedName>
  </definedNames>
  <calcPr calcId="152511"/>
</workbook>
</file>

<file path=xl/calcChain.xml><?xml version="1.0" encoding="utf-8"?>
<calcChain xmlns="http://schemas.openxmlformats.org/spreadsheetml/2006/main">
  <c r="E79" i="4" l="1"/>
  <c r="E76" i="4" l="1"/>
  <c r="E70" i="4" l="1"/>
  <c r="E53" i="4" l="1"/>
  <c r="E47" i="4" l="1"/>
  <c r="E36" i="4" l="1"/>
  <c r="E28" i="4" l="1"/>
  <c r="E20" i="4" l="1"/>
  <c r="E80" i="4" s="1"/>
  <c r="E14" i="4" l="1"/>
  <c r="E11" i="4" l="1"/>
  <c r="E15" i="4" l="1"/>
  <c r="E81" i="4" s="1"/>
</calcChain>
</file>

<file path=xl/sharedStrings.xml><?xml version="1.0" encoding="utf-8"?>
<sst xmlns="http://schemas.openxmlformats.org/spreadsheetml/2006/main" count="157" uniqueCount="64">
  <si>
    <t>AJUDA / APOIO</t>
  </si>
  <si>
    <t>Tipo de pagamento</t>
  </si>
  <si>
    <t>Pagamento efetuado a:</t>
  </si>
  <si>
    <t>Montante  
(mil euros)</t>
  </si>
  <si>
    <t xml:space="preserve">Nº Beneficiários </t>
  </si>
  <si>
    <t>NOVEMBRO</t>
  </si>
  <si>
    <t>NOVEMBRO Total</t>
  </si>
  <si>
    <t>CALENDÁRIO DE PAGAMENTOS - RAM</t>
  </si>
  <si>
    <t>SETEMBRO</t>
  </si>
  <si>
    <t>SETEMBRO Total</t>
  </si>
  <si>
    <t>2021 Total</t>
  </si>
  <si>
    <t>CAMPANHA 2021</t>
  </si>
  <si>
    <t>CAMPANHA 2021 Total</t>
  </si>
  <si>
    <t>Adiantamento 85%</t>
  </si>
  <si>
    <t>M11 AGRICULTURA BIOLÓGICA</t>
  </si>
  <si>
    <t>100%</t>
  </si>
  <si>
    <t>≤ 3</t>
  </si>
  <si>
    <t>M10 AGROAMBIENTE E CLIMA</t>
  </si>
  <si>
    <t>M12.2. PAGAMENTO DE COMPENSAÇÕES A ZONAS FLORESTAIS NATURA 2000</t>
  </si>
  <si>
    <t>M13 PAG. RELATIVOS A ZONAS SUJEITAS A CONDICIONANTES NATURAIS OU OUTRAS CONDICIONANTES ESPECÍFICAS</t>
  </si>
  <si>
    <t>MEDIDA 2 - Subação 2.1.1 - Fileira da cana de açúcar - Transformação</t>
  </si>
  <si>
    <t>1ª prestação 95%</t>
  </si>
  <si>
    <t>DEZEMBRO</t>
  </si>
  <si>
    <t>DEZEMBRO Total</t>
  </si>
  <si>
    <t>Saldo</t>
  </si>
  <si>
    <t>MEDIDA 1 - APOIO BASE AOS AGRICULTORES MADEIRENSES</t>
  </si>
  <si>
    <t>JANEIRO</t>
  </si>
  <si>
    <t>JANEIRO Total</t>
  </si>
  <si>
    <t>2022 Total</t>
  </si>
  <si>
    <t>MEDIDA 2 - Subação 2.3.5 - Fileira da carne - Ajuda à vaca aleitante</t>
  </si>
  <si>
    <t>MEDIDA 2 - Subação 2.3.6 - Fileira da carne - Ajuda aos ovinos e caprinos</t>
  </si>
  <si>
    <t>FEVEREIRO</t>
  </si>
  <si>
    <t>FEVEREIRO Total</t>
  </si>
  <si>
    <t xml:space="preserve">MEDIDA 2 - Ação 2.5 - Fileira da banana </t>
  </si>
  <si>
    <t>MARÇO</t>
  </si>
  <si>
    <t>MARÇO Total</t>
  </si>
  <si>
    <t>M08.1 APOIO AOS CUSTOS DE FLORESTAÇÃO/CRIAÇÃO DE ZONAS ARBORIZADAS</t>
  </si>
  <si>
    <t>M15.1 PAGAMENTO DE COMPROMISSOS SILVOAMBIENTAIS E CLIMÁTICOS</t>
  </si>
  <si>
    <t>ABRIL</t>
  </si>
  <si>
    <t>ABRIL Total</t>
  </si>
  <si>
    <t>MEDIDA 2 - Subação 2.1.2 - Fileira da cana de açúcar - Envelhecimento de rum da Madeira</t>
  </si>
  <si>
    <t>MEDIDA 2 - Subação 2.2.1 - Fileira do leite - Transformação</t>
  </si>
  <si>
    <t>MEDIDA 2 - Subação 2.3.3 - Fileira da carne - Ajuda à aquisição de reprodutores</t>
  </si>
  <si>
    <t>1ª prestação 80%</t>
  </si>
  <si>
    <t>MEDIDA 2 - Subação 2.4.3 - Fileira do vinho - Envelhecimento de vinhos com DOP Madeira</t>
  </si>
  <si>
    <t>MAIO</t>
  </si>
  <si>
    <t>MAIO Total</t>
  </si>
  <si>
    <t>MEDIDA 2 - Subação 2.3.4 - Fileira da carne - Ajuda ao abate de frangos de carne</t>
  </si>
  <si>
    <t>MEDIDA 2 - Ação 2.7 - Ajuda à produção de ovos</t>
  </si>
  <si>
    <t>JUNHO</t>
  </si>
  <si>
    <t>JUNHO Total</t>
  </si>
  <si>
    <t>2ª prestação</t>
  </si>
  <si>
    <t>MEDIDA 2 - Subação 2.1.3 - Fileira da cana de açúcar - Produção de mel-de-cana</t>
  </si>
  <si>
    <t>MEDIDA 2 - Subação 2.2.2 - Fileira do leite - Ajuda à vaca leiteira</t>
  </si>
  <si>
    <t>MEDIDA 2 - Subação 2.3.1 - Fileira da carne - Ajuda ao abate bovinos</t>
  </si>
  <si>
    <t>MEDIDA 2 - Subação 2.3.2 - Fileira da carne - Ajuda ao abate suínos</t>
  </si>
  <si>
    <t>MEDIDA 2 - Subação 2.4.1 - Fileira do vinho - Produção</t>
  </si>
  <si>
    <t>MEDIDA 2 - Subação 2.4.2 - Fileira do vinho - Transformação</t>
  </si>
  <si>
    <t>MEDIDA 3 - Ação 3.1 - Apoio à expedição de certos produtos originários da RAM</t>
  </si>
  <si>
    <t>MEDIDA 3 - Ação 3.2 - Apoio à comercialização de certos produtos originários da RAM, no mercado local</t>
  </si>
  <si>
    <t>JULHO</t>
  </si>
  <si>
    <t>JULHO Total</t>
  </si>
  <si>
    <t>MEDIDA 2 - Ação 2.6 - Apoio à transformação de produtos agropecuários originários da RAM</t>
  </si>
  <si>
    <t>REEMBOLSO DA DISCIPLINA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</si>
</sst>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"/>
    <numFmt numFmtId="168" formatCode="#,##0.00000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horizontal="left" vertical="center"/>
    </xf>
    <xf numFmtId="164" fontId="3" fillId="2" borderId="0" xfId="2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/>
    <xf numFmtId="0" fontId="7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5" fillId="0" borderId="0" xfId="2" applyBorder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6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6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6" fontId="5" fillId="0" borderId="0" xfId="0" applyNumberFormat="1" applyFont="1"/>
    <xf numFmtId="3" fontId="7" fillId="7" borderId="2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vertical="center"/>
    </xf>
    <xf numFmtId="3" fontId="9" fillId="8" borderId="2" xfId="0" applyNumberFormat="1" applyFont="1" applyFill="1" applyBorder="1" applyAlignment="1">
      <alignment vertical="center"/>
    </xf>
    <xf numFmtId="0" fontId="12" fillId="8" borderId="3" xfId="0" applyNumberFormat="1" applyFont="1" applyFill="1" applyBorder="1" applyAlignment="1">
      <alignment vertical="center"/>
    </xf>
    <xf numFmtId="167" fontId="7" fillId="0" borderId="2" xfId="0" applyNumberFormat="1" applyFont="1" applyFill="1" applyBorder="1" applyAlignment="1">
      <alignment vertical="center"/>
    </xf>
    <xf numFmtId="0" fontId="5" fillId="7" borderId="0" xfId="0" applyFont="1" applyFill="1"/>
    <xf numFmtId="0" fontId="7" fillId="3" borderId="2" xfId="0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horizontal="right" vertical="center"/>
    </xf>
    <xf numFmtId="167" fontId="7" fillId="7" borderId="2" xfId="0" applyNumberFormat="1" applyFont="1" applyFill="1" applyBorder="1" applyAlignment="1">
      <alignment vertical="center"/>
    </xf>
    <xf numFmtId="168" fontId="0" fillId="7" borderId="0" xfId="0" applyNumberFormat="1" applyFill="1"/>
    <xf numFmtId="3" fontId="7" fillId="7" borderId="3" xfId="0" applyNumberFormat="1" applyFont="1" applyFill="1" applyBorder="1" applyAlignment="1">
      <alignment vertical="center"/>
    </xf>
    <xf numFmtId="3" fontId="0" fillId="0" borderId="0" xfId="0" applyNumberFormat="1"/>
    <xf numFmtId="9" fontId="8" fillId="0" borderId="6" xfId="0" applyNumberFormat="1" applyFont="1" applyFill="1" applyBorder="1" applyAlignment="1">
      <alignment horizontal="left" vertical="center" wrapText="1" indent="1"/>
    </xf>
    <xf numFmtId="3" fontId="7" fillId="7" borderId="6" xfId="0" applyNumberFormat="1" applyFont="1" applyFill="1" applyBorder="1" applyAlignment="1">
      <alignment vertical="center"/>
    </xf>
    <xf numFmtId="3" fontId="7" fillId="7" borderId="7" xfId="0" applyNumberFormat="1" applyFont="1" applyFill="1" applyBorder="1" applyAlignment="1">
      <alignment horizontal="right" vertical="center"/>
    </xf>
    <xf numFmtId="9" fontId="8" fillId="0" borderId="2" xfId="0" applyNumberFormat="1" applyFont="1" applyFill="1" applyBorder="1" applyAlignment="1">
      <alignment horizontal="left" vertical="center" wrapText="1" indent="1"/>
    </xf>
  </cellXfs>
  <cellStyles count="3">
    <cellStyle name="Normal" xfId="0" builtinId="0"/>
    <cellStyle name="Normal 2" xfId="2"/>
    <cellStyle name="Vírgula" xfId="1" builtinId="3"/>
  </cellStyles>
  <dxfs count="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589"/>
  <sheetViews>
    <sheetView showGridLines="0" tabSelected="1" workbookViewId="0">
      <pane ySplit="3" topLeftCell="A77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0.28515625" style="9" customWidth="1"/>
    <col min="3" max="3" width="17.710937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0.85546875" bestFit="1" customWidth="1"/>
  </cols>
  <sheetData>
    <row r="1" spans="2:202" s="1" customFormat="1" ht="21.75" customHeight="1" x14ac:dyDescent="0.2">
      <c r="B1" s="18" t="s">
        <v>7</v>
      </c>
      <c r="C1" s="18"/>
      <c r="D1" s="19"/>
      <c r="E1" s="19"/>
      <c r="F1" s="19" t="s">
        <v>11</v>
      </c>
      <c r="G1" s="2"/>
      <c r="H1" s="2"/>
      <c r="I1" s="2"/>
      <c r="J1" s="2"/>
      <c r="K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</row>
    <row r="2" spans="2:202" s="4" customFormat="1" x14ac:dyDescent="0.2">
      <c r="B2" s="20"/>
      <c r="C2" s="21"/>
      <c r="D2" s="22"/>
      <c r="E2" s="22"/>
      <c r="F2" s="32"/>
      <c r="G2"/>
      <c r="H2"/>
      <c r="I2"/>
      <c r="J2"/>
      <c r="K2"/>
      <c r="L2" s="5"/>
    </row>
    <row r="3" spans="2:202" s="6" customFormat="1" ht="22.5" x14ac:dyDescent="0.2">
      <c r="B3" s="23" t="s">
        <v>0</v>
      </c>
      <c r="C3" s="24" t="s">
        <v>1</v>
      </c>
      <c r="D3" s="24" t="s">
        <v>2</v>
      </c>
      <c r="E3" s="25" t="s">
        <v>3</v>
      </c>
      <c r="F3" s="25" t="s">
        <v>4</v>
      </c>
      <c r="G3"/>
      <c r="H3" s="7"/>
      <c r="I3" s="7"/>
      <c r="J3" s="7"/>
      <c r="K3" s="7"/>
      <c r="L3" s="8"/>
      <c r="M3" s="8"/>
    </row>
    <row r="4" spans="2:202" s="9" customFormat="1" ht="15" x14ac:dyDescent="0.2">
      <c r="B4" s="33">
        <v>2021</v>
      </c>
      <c r="C4" s="34"/>
      <c r="D4" s="34"/>
      <c r="E4" s="34"/>
      <c r="F4" s="35"/>
      <c r="G4"/>
      <c r="H4" s="7"/>
      <c r="I4" s="7"/>
      <c r="J4" s="7"/>
      <c r="K4" s="7"/>
      <c r="L4" s="7"/>
      <c r="M4" s="7"/>
    </row>
    <row r="5" spans="2:202" s="9" customFormat="1" ht="12.75" customHeight="1" x14ac:dyDescent="0.2">
      <c r="B5" s="11" t="s">
        <v>5</v>
      </c>
      <c r="C5" s="12"/>
      <c r="D5" s="12"/>
      <c r="E5" s="12"/>
      <c r="F5" s="27"/>
      <c r="G5"/>
      <c r="H5" s="7"/>
      <c r="I5" s="7"/>
      <c r="J5" s="7"/>
      <c r="K5" s="7"/>
      <c r="L5" s="7"/>
      <c r="M5" s="7"/>
    </row>
    <row r="6" spans="2:202" s="9" customFormat="1" ht="21" customHeight="1" x14ac:dyDescent="0.2">
      <c r="B6" s="15" t="s">
        <v>17</v>
      </c>
      <c r="C6" s="26" t="s">
        <v>13</v>
      </c>
      <c r="D6" s="17">
        <v>44530</v>
      </c>
      <c r="E6" s="13">
        <v>293.62021999999996</v>
      </c>
      <c r="F6" s="14">
        <v>999</v>
      </c>
      <c r="G6"/>
      <c r="H6" s="41"/>
      <c r="I6" s="7"/>
      <c r="J6" s="7"/>
      <c r="K6" s="7"/>
      <c r="L6" s="7"/>
      <c r="M6" s="7"/>
    </row>
    <row r="7" spans="2:202" s="9" customFormat="1" ht="21" customHeight="1" x14ac:dyDescent="0.2">
      <c r="B7" s="15" t="s">
        <v>14</v>
      </c>
      <c r="C7" s="26" t="s">
        <v>13</v>
      </c>
      <c r="D7" s="17">
        <v>44530</v>
      </c>
      <c r="E7" s="13">
        <v>156.89279999999999</v>
      </c>
      <c r="F7" s="14">
        <v>116</v>
      </c>
      <c r="G7"/>
      <c r="H7" s="41"/>
      <c r="I7" s="7"/>
      <c r="J7" s="7"/>
      <c r="K7" s="7"/>
      <c r="L7" s="7"/>
      <c r="M7" s="7"/>
    </row>
    <row r="8" spans="2:202" s="9" customFormat="1" ht="21" customHeight="1" x14ac:dyDescent="0.2">
      <c r="B8" s="15" t="s">
        <v>18</v>
      </c>
      <c r="C8" s="26" t="s">
        <v>13</v>
      </c>
      <c r="D8" s="17">
        <v>44530</v>
      </c>
      <c r="E8" s="13">
        <v>453.98045000000002</v>
      </c>
      <c r="F8" s="14">
        <v>19</v>
      </c>
      <c r="G8"/>
      <c r="H8" s="7"/>
      <c r="I8" s="7"/>
      <c r="J8" s="7"/>
      <c r="K8" s="7"/>
      <c r="L8" s="7"/>
      <c r="M8" s="7"/>
    </row>
    <row r="9" spans="2:202" s="9" customFormat="1" ht="24.75" customHeight="1" x14ac:dyDescent="0.2">
      <c r="B9" s="15" t="s">
        <v>19</v>
      </c>
      <c r="C9" s="26" t="s">
        <v>13</v>
      </c>
      <c r="D9" s="17">
        <v>44530</v>
      </c>
      <c r="E9" s="13">
        <v>6276.2531800000006</v>
      </c>
      <c r="F9" s="14">
        <v>12299</v>
      </c>
      <c r="G9"/>
      <c r="H9" s="7"/>
      <c r="I9" s="7"/>
      <c r="J9" s="7"/>
      <c r="K9" s="7"/>
      <c r="L9" s="7"/>
      <c r="M9" s="7"/>
    </row>
    <row r="10" spans="2:202" s="9" customFormat="1" ht="21" customHeight="1" x14ac:dyDescent="0.2">
      <c r="B10" s="15" t="s">
        <v>20</v>
      </c>
      <c r="C10" s="26" t="s">
        <v>21</v>
      </c>
      <c r="D10" s="17">
        <v>44530</v>
      </c>
      <c r="E10" s="13">
        <v>1453.48748</v>
      </c>
      <c r="F10" s="14">
        <v>5</v>
      </c>
      <c r="G10"/>
      <c r="H10" s="41"/>
      <c r="I10" s="41"/>
      <c r="J10" s="7"/>
      <c r="K10" s="7"/>
      <c r="L10" s="7"/>
      <c r="M10" s="7"/>
    </row>
    <row r="11" spans="2:202" s="9" customFormat="1" ht="19.5" customHeight="1" x14ac:dyDescent="0.2">
      <c r="B11" s="28" t="s">
        <v>6</v>
      </c>
      <c r="C11" s="29"/>
      <c r="D11" s="29"/>
      <c r="E11" s="30">
        <f>SUM(E6:E10)</f>
        <v>8634.2341300000007</v>
      </c>
      <c r="F11" s="31"/>
      <c r="G11"/>
      <c r="H11" s="41"/>
      <c r="I11" s="7"/>
      <c r="J11" s="7"/>
      <c r="K11" s="7"/>
      <c r="L11" s="7"/>
      <c r="M11" s="7"/>
    </row>
    <row r="12" spans="2:202" s="9" customFormat="1" ht="12.75" customHeight="1" x14ac:dyDescent="0.2">
      <c r="B12" s="11" t="s">
        <v>22</v>
      </c>
      <c r="C12" s="12"/>
      <c r="D12" s="12"/>
      <c r="E12" s="12"/>
      <c r="F12" s="27"/>
      <c r="G12"/>
      <c r="H12" s="7"/>
      <c r="I12" s="7"/>
      <c r="J12" s="7"/>
      <c r="K12" s="7"/>
      <c r="L12" s="7"/>
      <c r="M12" s="7"/>
    </row>
    <row r="13" spans="2:202" s="9" customFormat="1" ht="24.75" customHeight="1" x14ac:dyDescent="0.2">
      <c r="B13" s="15" t="s">
        <v>25</v>
      </c>
      <c r="C13" s="26" t="s">
        <v>21</v>
      </c>
      <c r="D13" s="17">
        <v>44560</v>
      </c>
      <c r="E13" s="13">
        <v>4170.9617600000001</v>
      </c>
      <c r="F13" s="14">
        <v>12217</v>
      </c>
      <c r="G13"/>
      <c r="H13" s="7"/>
      <c r="I13" s="7"/>
      <c r="J13" s="7"/>
      <c r="K13" s="7"/>
      <c r="L13" s="7"/>
      <c r="M13" s="7"/>
    </row>
    <row r="14" spans="2:202" s="9" customFormat="1" ht="19.5" customHeight="1" x14ac:dyDescent="0.2">
      <c r="B14" s="44" t="s">
        <v>23</v>
      </c>
      <c r="C14" s="45"/>
      <c r="D14" s="45"/>
      <c r="E14" s="46">
        <f>+E13</f>
        <v>4170.9617600000001</v>
      </c>
      <c r="F14" s="47"/>
      <c r="G14"/>
      <c r="H14" s="7"/>
      <c r="I14" s="7"/>
      <c r="J14" s="7"/>
      <c r="K14" s="7"/>
      <c r="L14" s="7"/>
      <c r="M14" s="7"/>
    </row>
    <row r="15" spans="2:202" ht="19.5" customHeight="1" x14ac:dyDescent="0.2">
      <c r="B15" s="36" t="s">
        <v>10</v>
      </c>
      <c r="C15" s="37"/>
      <c r="D15" s="37"/>
      <c r="E15" s="38">
        <f>+E11+E14</f>
        <v>12805.195890000001</v>
      </c>
      <c r="F15" s="39"/>
    </row>
    <row r="16" spans="2:202" s="9" customFormat="1" ht="15" x14ac:dyDescent="0.2">
      <c r="B16" s="33">
        <v>2022</v>
      </c>
      <c r="C16" s="34"/>
      <c r="D16" s="34"/>
      <c r="E16" s="34"/>
      <c r="F16" s="35"/>
      <c r="G16"/>
      <c r="H16" s="7"/>
      <c r="I16" s="7"/>
      <c r="J16" s="7"/>
      <c r="K16" s="7"/>
      <c r="L16" s="7"/>
      <c r="M16" s="7"/>
    </row>
    <row r="17" spans="2:13" s="9" customFormat="1" ht="12.75" customHeight="1" x14ac:dyDescent="0.2">
      <c r="B17" s="11" t="s">
        <v>26</v>
      </c>
      <c r="C17" s="12"/>
      <c r="D17" s="12"/>
      <c r="E17" s="12"/>
      <c r="F17" s="27"/>
      <c r="G17"/>
      <c r="H17" s="7"/>
      <c r="I17" s="7"/>
      <c r="J17" s="7"/>
      <c r="K17" s="7"/>
      <c r="L17" s="7"/>
      <c r="M17" s="7"/>
    </row>
    <row r="18" spans="2:13" s="9" customFormat="1" ht="24.75" customHeight="1" x14ac:dyDescent="0.2">
      <c r="B18" s="15" t="s">
        <v>29</v>
      </c>
      <c r="C18" s="26" t="s">
        <v>21</v>
      </c>
      <c r="D18" s="17">
        <v>44592</v>
      </c>
      <c r="E18" s="13">
        <v>46.358919999999998</v>
      </c>
      <c r="F18" s="16">
        <v>145</v>
      </c>
      <c r="G18"/>
      <c r="H18" s="7"/>
      <c r="I18" s="7"/>
      <c r="J18" s="7"/>
      <c r="K18" s="7"/>
      <c r="L18" s="7"/>
      <c r="M18" s="7"/>
    </row>
    <row r="19" spans="2:13" s="9" customFormat="1" ht="24.75" customHeight="1" x14ac:dyDescent="0.2">
      <c r="B19" s="15" t="s">
        <v>30</v>
      </c>
      <c r="C19" s="26" t="s">
        <v>21</v>
      </c>
      <c r="D19" s="17">
        <v>44592</v>
      </c>
      <c r="E19" s="13">
        <v>7.80863</v>
      </c>
      <c r="F19" s="16">
        <v>10</v>
      </c>
      <c r="G19"/>
      <c r="H19" s="7"/>
      <c r="I19" s="7"/>
      <c r="J19" s="7"/>
      <c r="K19" s="7"/>
      <c r="L19" s="7"/>
      <c r="M19" s="7"/>
    </row>
    <row r="20" spans="2:13" s="9" customFormat="1" ht="19.5" customHeight="1" x14ac:dyDescent="0.2">
      <c r="B20" s="28" t="s">
        <v>27</v>
      </c>
      <c r="C20" s="29"/>
      <c r="D20" s="29"/>
      <c r="E20" s="30">
        <f>SUM(E18:E19)</f>
        <v>54.167549999999999</v>
      </c>
      <c r="F20" s="31"/>
      <c r="G20"/>
      <c r="H20" s="7"/>
      <c r="I20" s="7"/>
      <c r="J20" s="7"/>
      <c r="K20" s="7"/>
      <c r="L20" s="7"/>
      <c r="M20" s="7"/>
    </row>
    <row r="21" spans="2:13" s="9" customFormat="1" ht="12.75" customHeight="1" x14ac:dyDescent="0.2">
      <c r="B21" s="11" t="s">
        <v>31</v>
      </c>
      <c r="C21" s="12"/>
      <c r="D21" s="12"/>
      <c r="E21" s="12"/>
      <c r="F21" s="27"/>
      <c r="G21"/>
      <c r="H21" s="7"/>
      <c r="I21" s="7"/>
      <c r="J21" s="7"/>
      <c r="K21" s="7"/>
      <c r="L21" s="7"/>
      <c r="M21" s="7"/>
    </row>
    <row r="22" spans="2:13" s="9" customFormat="1" ht="21" customHeight="1" x14ac:dyDescent="0.2">
      <c r="B22" s="15" t="s">
        <v>17</v>
      </c>
      <c r="C22" s="26" t="s">
        <v>24</v>
      </c>
      <c r="D22" s="17">
        <v>44620</v>
      </c>
      <c r="E22" s="13">
        <v>64.818569999999994</v>
      </c>
      <c r="F22" s="16">
        <v>1019</v>
      </c>
      <c r="G22"/>
      <c r="H22" s="7"/>
      <c r="I22" s="7"/>
      <c r="J22" s="7"/>
      <c r="K22" s="7"/>
      <c r="L22" s="7"/>
      <c r="M22" s="7"/>
    </row>
    <row r="23" spans="2:13" s="9" customFormat="1" ht="21" customHeight="1" x14ac:dyDescent="0.2">
      <c r="B23" s="15" t="s">
        <v>14</v>
      </c>
      <c r="C23" s="26" t="s">
        <v>24</v>
      </c>
      <c r="D23" s="17">
        <v>44620</v>
      </c>
      <c r="E23" s="13">
        <v>33.222790000000003</v>
      </c>
      <c r="F23" s="16">
        <v>120</v>
      </c>
      <c r="G23"/>
      <c r="H23" s="7"/>
      <c r="I23" s="7"/>
      <c r="J23" s="7"/>
      <c r="K23" s="7"/>
      <c r="L23" s="7"/>
      <c r="M23" s="7"/>
    </row>
    <row r="24" spans="2:13" s="9" customFormat="1" ht="21" customHeight="1" x14ac:dyDescent="0.2">
      <c r="B24" s="15" t="s">
        <v>18</v>
      </c>
      <c r="C24" s="26" t="s">
        <v>24</v>
      </c>
      <c r="D24" s="17">
        <v>44620</v>
      </c>
      <c r="E24" s="13">
        <v>80.114199999999997</v>
      </c>
      <c r="F24" s="16">
        <v>19</v>
      </c>
      <c r="G24"/>
      <c r="H24" s="7"/>
      <c r="I24" s="7"/>
      <c r="J24" s="7"/>
      <c r="K24" s="7"/>
      <c r="L24" s="7"/>
      <c r="M24" s="7"/>
    </row>
    <row r="25" spans="2:13" s="9" customFormat="1" ht="24.75" customHeight="1" x14ac:dyDescent="0.2">
      <c r="B25" s="15" t="s">
        <v>19</v>
      </c>
      <c r="C25" s="26" t="s">
        <v>24</v>
      </c>
      <c r="D25" s="17">
        <v>44620</v>
      </c>
      <c r="E25" s="13">
        <v>1088.8126100000002</v>
      </c>
      <c r="F25" s="16">
        <v>12113</v>
      </c>
      <c r="G25"/>
      <c r="H25" s="7"/>
      <c r="I25" s="7"/>
      <c r="J25" s="7"/>
      <c r="K25" s="7"/>
      <c r="L25" s="7"/>
      <c r="M25" s="7"/>
    </row>
    <row r="26" spans="2:13" s="9" customFormat="1" ht="21" customHeight="1" x14ac:dyDescent="0.2">
      <c r="B26" s="15" t="s">
        <v>30</v>
      </c>
      <c r="C26" s="26" t="s">
        <v>21</v>
      </c>
      <c r="D26" s="17">
        <v>44620</v>
      </c>
      <c r="E26" s="48">
        <v>0.41799999999999998</v>
      </c>
      <c r="F26" s="16" t="s">
        <v>16</v>
      </c>
      <c r="G26"/>
      <c r="H26" s="7"/>
      <c r="I26" s="7"/>
      <c r="J26" s="7"/>
      <c r="K26" s="7"/>
      <c r="L26" s="7"/>
      <c r="M26" s="7"/>
    </row>
    <row r="27" spans="2:13" s="9" customFormat="1" ht="21" customHeight="1" x14ac:dyDescent="0.2">
      <c r="B27" s="15" t="s">
        <v>33</v>
      </c>
      <c r="C27" s="26" t="s">
        <v>21</v>
      </c>
      <c r="D27" s="17">
        <v>44620</v>
      </c>
      <c r="E27" s="13">
        <v>7058.86319</v>
      </c>
      <c r="F27" s="16">
        <v>2700</v>
      </c>
      <c r="G27"/>
      <c r="H27" s="7"/>
      <c r="I27" s="7"/>
      <c r="J27" s="7"/>
      <c r="K27" s="7"/>
      <c r="L27" s="7"/>
      <c r="M27" s="7"/>
    </row>
    <row r="28" spans="2:13" s="9" customFormat="1" ht="19.5" customHeight="1" x14ac:dyDescent="0.2">
      <c r="B28" s="28" t="s">
        <v>32</v>
      </c>
      <c r="C28" s="29"/>
      <c r="D28" s="29"/>
      <c r="E28" s="30">
        <f>SUM(E22:E27)</f>
        <v>8326.2493599999998</v>
      </c>
      <c r="F28" s="31"/>
      <c r="G28"/>
      <c r="H28" s="7"/>
      <c r="I28" s="7"/>
      <c r="J28" s="7"/>
      <c r="K28" s="7"/>
      <c r="L28" s="7"/>
      <c r="M28" s="7"/>
    </row>
    <row r="29" spans="2:13" s="9" customFormat="1" ht="12.75" customHeight="1" x14ac:dyDescent="0.2">
      <c r="B29" s="11" t="s">
        <v>34</v>
      </c>
      <c r="C29" s="12"/>
      <c r="D29" s="12"/>
      <c r="E29" s="12"/>
      <c r="F29" s="27"/>
      <c r="G29"/>
      <c r="H29" s="7"/>
      <c r="I29" s="7"/>
      <c r="J29" s="7"/>
      <c r="K29" s="7"/>
      <c r="L29" s="7"/>
      <c r="M29" s="7"/>
    </row>
    <row r="30" spans="2:13" s="9" customFormat="1" ht="21" customHeight="1" x14ac:dyDescent="0.2">
      <c r="B30" s="15" t="s">
        <v>36</v>
      </c>
      <c r="C30" s="26" t="s">
        <v>15</v>
      </c>
      <c r="D30" s="17">
        <v>44651</v>
      </c>
      <c r="E30" s="13">
        <v>39.469000000000001</v>
      </c>
      <c r="F30" s="16" t="s">
        <v>16</v>
      </c>
      <c r="G30"/>
      <c r="H30" s="7"/>
      <c r="I30" s="7"/>
      <c r="J30" s="7"/>
      <c r="K30" s="7"/>
      <c r="L30" s="7"/>
      <c r="M30" s="7"/>
    </row>
    <row r="31" spans="2:13" s="9" customFormat="1" ht="21" customHeight="1" x14ac:dyDescent="0.2">
      <c r="B31" s="15" t="s">
        <v>17</v>
      </c>
      <c r="C31" s="26" t="s">
        <v>24</v>
      </c>
      <c r="D31" s="17">
        <v>44651</v>
      </c>
      <c r="E31" s="13">
        <v>10.28262</v>
      </c>
      <c r="F31" s="16">
        <v>18</v>
      </c>
      <c r="G31"/>
      <c r="H31" s="7"/>
      <c r="I31" s="7"/>
      <c r="J31" s="7"/>
      <c r="K31" s="7"/>
      <c r="L31" s="7"/>
      <c r="M31" s="7"/>
    </row>
    <row r="32" spans="2:13" s="9" customFormat="1" ht="21" customHeight="1" x14ac:dyDescent="0.2">
      <c r="B32" s="15" t="s">
        <v>14</v>
      </c>
      <c r="C32" s="26" t="s">
        <v>24</v>
      </c>
      <c r="D32" s="17">
        <v>44651</v>
      </c>
      <c r="E32" s="48">
        <v>0.81935999999999998</v>
      </c>
      <c r="F32" s="16" t="s">
        <v>16</v>
      </c>
      <c r="G32"/>
      <c r="H32" s="7"/>
      <c r="I32" s="7"/>
      <c r="J32" s="7"/>
      <c r="K32" s="7"/>
      <c r="L32" s="7"/>
      <c r="M32" s="7"/>
    </row>
    <row r="33" spans="2:13" s="9" customFormat="1" ht="21" customHeight="1" x14ac:dyDescent="0.2">
      <c r="B33" s="15" t="s">
        <v>18</v>
      </c>
      <c r="C33" s="26" t="s">
        <v>24</v>
      </c>
      <c r="D33" s="17">
        <v>44651</v>
      </c>
      <c r="E33" s="13">
        <v>15.275</v>
      </c>
      <c r="F33" s="16" t="s">
        <v>16</v>
      </c>
      <c r="G33"/>
      <c r="H33" s="7"/>
      <c r="I33" s="7"/>
      <c r="J33" s="7"/>
      <c r="K33" s="7"/>
      <c r="L33" s="7"/>
      <c r="M33" s="7"/>
    </row>
    <row r="34" spans="2:13" s="9" customFormat="1" ht="21" customHeight="1" x14ac:dyDescent="0.2">
      <c r="B34" s="15" t="s">
        <v>37</v>
      </c>
      <c r="C34" s="26" t="s">
        <v>15</v>
      </c>
      <c r="D34" s="17">
        <v>44651</v>
      </c>
      <c r="E34" s="13">
        <v>374.94965000000002</v>
      </c>
      <c r="F34" s="16">
        <v>20</v>
      </c>
      <c r="G34"/>
      <c r="H34" s="7"/>
      <c r="I34" s="7"/>
      <c r="J34" s="7"/>
      <c r="K34" s="7"/>
      <c r="L34" s="7"/>
      <c r="M34" s="7"/>
    </row>
    <row r="35" spans="2:13" s="9" customFormat="1" ht="21" customHeight="1" x14ac:dyDescent="0.2">
      <c r="B35" s="15" t="s">
        <v>25</v>
      </c>
      <c r="C35" s="26" t="s">
        <v>21</v>
      </c>
      <c r="D35" s="17">
        <v>44651</v>
      </c>
      <c r="E35" s="13">
        <v>62.561819999999997</v>
      </c>
      <c r="F35" s="16">
        <v>163</v>
      </c>
      <c r="G35"/>
      <c r="H35" s="7"/>
      <c r="I35" s="7"/>
      <c r="J35" s="7"/>
      <c r="K35" s="7"/>
      <c r="L35" s="7"/>
      <c r="M35" s="7"/>
    </row>
    <row r="36" spans="2:13" s="9" customFormat="1" ht="19.5" customHeight="1" x14ac:dyDescent="0.2">
      <c r="B36" s="28" t="s">
        <v>35</v>
      </c>
      <c r="C36" s="29"/>
      <c r="D36" s="29"/>
      <c r="E36" s="30">
        <f>SUM(E30:E35)</f>
        <v>503.35745000000003</v>
      </c>
      <c r="F36" s="31"/>
      <c r="G36"/>
      <c r="H36" s="7"/>
      <c r="I36" s="7"/>
      <c r="J36" s="7"/>
      <c r="K36" s="7"/>
      <c r="L36" s="7"/>
      <c r="M36" s="7"/>
    </row>
    <row r="37" spans="2:13" s="9" customFormat="1" ht="12.75" customHeight="1" x14ac:dyDescent="0.2">
      <c r="B37" s="11" t="s">
        <v>38</v>
      </c>
      <c r="C37" s="50"/>
      <c r="D37" s="12"/>
      <c r="E37" s="12"/>
      <c r="F37" s="27"/>
      <c r="G37"/>
      <c r="H37" s="7"/>
      <c r="I37" s="7"/>
      <c r="J37" s="7"/>
      <c r="K37" s="7"/>
      <c r="L37" s="7"/>
      <c r="M37" s="7"/>
    </row>
    <row r="38" spans="2:13" s="9" customFormat="1" ht="21" customHeight="1" x14ac:dyDescent="0.2">
      <c r="B38" s="15" t="s">
        <v>17</v>
      </c>
      <c r="C38" s="26" t="s">
        <v>24</v>
      </c>
      <c r="D38" s="17">
        <v>44680</v>
      </c>
      <c r="E38" s="48">
        <v>0.6129</v>
      </c>
      <c r="F38" s="16" t="s">
        <v>16</v>
      </c>
      <c r="G38"/>
      <c r="H38" s="7"/>
      <c r="I38" s="7"/>
      <c r="J38" s="7"/>
      <c r="K38" s="7"/>
      <c r="L38" s="7"/>
      <c r="M38" s="7"/>
    </row>
    <row r="39" spans="2:13" s="9" customFormat="1" ht="21" customHeight="1" x14ac:dyDescent="0.2">
      <c r="B39" s="15" t="s">
        <v>14</v>
      </c>
      <c r="C39" s="26" t="s">
        <v>24</v>
      </c>
      <c r="D39" s="17">
        <v>44680</v>
      </c>
      <c r="E39" s="13">
        <v>1.5407999999999999</v>
      </c>
      <c r="F39" s="16" t="s">
        <v>16</v>
      </c>
      <c r="G39"/>
      <c r="H39" s="7"/>
      <c r="I39" s="7"/>
      <c r="J39" s="7"/>
      <c r="K39" s="7"/>
      <c r="L39" s="7"/>
      <c r="M39" s="7"/>
    </row>
    <row r="40" spans="2:13" s="9" customFormat="1" ht="21" customHeight="1" x14ac:dyDescent="0.2">
      <c r="B40" s="15" t="s">
        <v>18</v>
      </c>
      <c r="C40" s="26" t="s">
        <v>24</v>
      </c>
      <c r="D40" s="17">
        <v>44680</v>
      </c>
      <c r="E40" s="13">
        <v>4.66</v>
      </c>
      <c r="F40" s="16" t="s">
        <v>16</v>
      </c>
      <c r="G40"/>
      <c r="H40" s="7"/>
      <c r="I40" s="7"/>
      <c r="J40" s="7"/>
      <c r="K40" s="7"/>
      <c r="L40" s="7"/>
      <c r="M40" s="7"/>
    </row>
    <row r="41" spans="2:13" s="9" customFormat="1" ht="24.75" customHeight="1" x14ac:dyDescent="0.2">
      <c r="B41" s="15" t="s">
        <v>19</v>
      </c>
      <c r="C41" s="26" t="s">
        <v>24</v>
      </c>
      <c r="D41" s="17">
        <v>44680</v>
      </c>
      <c r="E41" s="13">
        <v>33.146239999999999</v>
      </c>
      <c r="F41" s="16">
        <v>191</v>
      </c>
      <c r="G41"/>
      <c r="H41" s="7"/>
      <c r="I41" s="7"/>
      <c r="J41" s="7"/>
      <c r="K41" s="7"/>
      <c r="L41" s="7"/>
      <c r="M41" s="7"/>
    </row>
    <row r="42" spans="2:13" s="9" customFormat="1" ht="21" customHeight="1" x14ac:dyDescent="0.2">
      <c r="B42" s="15" t="s">
        <v>37</v>
      </c>
      <c r="C42" s="26" t="s">
        <v>15</v>
      </c>
      <c r="D42" s="17">
        <v>44680</v>
      </c>
      <c r="E42" s="13">
        <v>18.62</v>
      </c>
      <c r="F42" s="16" t="s">
        <v>16</v>
      </c>
      <c r="G42"/>
      <c r="H42" s="7"/>
      <c r="I42" s="7"/>
      <c r="J42" s="7"/>
      <c r="K42" s="7"/>
      <c r="L42" s="7"/>
      <c r="M42" s="7"/>
    </row>
    <row r="43" spans="2:13" s="9" customFormat="1" ht="21" customHeight="1" x14ac:dyDescent="0.2">
      <c r="B43" s="15" t="s">
        <v>40</v>
      </c>
      <c r="C43" s="26" t="s">
        <v>15</v>
      </c>
      <c r="D43" s="17">
        <v>44680</v>
      </c>
      <c r="E43" s="13">
        <v>136.59255999999999</v>
      </c>
      <c r="F43" s="16">
        <v>5</v>
      </c>
      <c r="G43"/>
      <c r="H43" s="7"/>
      <c r="I43" s="7"/>
      <c r="J43" s="7"/>
      <c r="K43" s="7"/>
      <c r="L43" s="7"/>
      <c r="M43" s="7"/>
    </row>
    <row r="44" spans="2:13" s="9" customFormat="1" ht="21" customHeight="1" x14ac:dyDescent="0.2">
      <c r="B44" s="15" t="s">
        <v>41</v>
      </c>
      <c r="C44" s="26" t="s">
        <v>21</v>
      </c>
      <c r="D44" s="17">
        <v>44680</v>
      </c>
      <c r="E44" s="13">
        <v>94.998020000000011</v>
      </c>
      <c r="F44" s="16" t="s">
        <v>16</v>
      </c>
      <c r="G44"/>
      <c r="H44" s="7"/>
      <c r="I44" s="7"/>
      <c r="J44" s="7"/>
      <c r="K44" s="7"/>
      <c r="L44" s="7"/>
      <c r="M44" s="7"/>
    </row>
    <row r="45" spans="2:13" s="9" customFormat="1" ht="21" customHeight="1" x14ac:dyDescent="0.2">
      <c r="B45" s="15" t="s">
        <v>42</v>
      </c>
      <c r="C45" s="26" t="s">
        <v>43</v>
      </c>
      <c r="D45" s="17">
        <v>44680</v>
      </c>
      <c r="E45" s="13">
        <v>12.384</v>
      </c>
      <c r="F45" s="16" t="s">
        <v>16</v>
      </c>
      <c r="G45"/>
      <c r="H45" s="7"/>
      <c r="I45" s="7"/>
      <c r="J45" s="7"/>
      <c r="K45" s="7"/>
      <c r="L45" s="7"/>
      <c r="M45" s="7"/>
    </row>
    <row r="46" spans="2:13" s="9" customFormat="1" ht="21" customHeight="1" x14ac:dyDescent="0.2">
      <c r="B46" s="15" t="s">
        <v>44</v>
      </c>
      <c r="C46" s="26" t="s">
        <v>15</v>
      </c>
      <c r="D46" s="17">
        <v>44680</v>
      </c>
      <c r="E46" s="13">
        <v>365.19999000000001</v>
      </c>
      <c r="F46" s="16">
        <v>9</v>
      </c>
      <c r="G46"/>
      <c r="H46" s="7"/>
      <c r="I46" s="7"/>
      <c r="J46" s="7"/>
      <c r="K46" s="7"/>
      <c r="L46" s="7"/>
      <c r="M46" s="7"/>
    </row>
    <row r="47" spans="2:13" s="9" customFormat="1" ht="19.5" customHeight="1" x14ac:dyDescent="0.2">
      <c r="B47" s="28" t="s">
        <v>39</v>
      </c>
      <c r="C47" s="29"/>
      <c r="D47" s="29"/>
      <c r="E47" s="30">
        <f>SUM(E38:E46)</f>
        <v>667.75450999999998</v>
      </c>
      <c r="F47" s="31"/>
      <c r="G47"/>
      <c r="H47" s="7"/>
      <c r="I47" s="7"/>
      <c r="J47" s="7"/>
      <c r="K47" s="7"/>
      <c r="L47" s="7"/>
      <c r="M47" s="7"/>
    </row>
    <row r="48" spans="2:13" s="9" customFormat="1" ht="12.75" customHeight="1" x14ac:dyDescent="0.2">
      <c r="B48" s="11" t="s">
        <v>45</v>
      </c>
      <c r="C48" s="12"/>
      <c r="D48" s="12"/>
      <c r="E48" s="12"/>
      <c r="F48" s="27"/>
      <c r="G48"/>
      <c r="H48" s="7"/>
      <c r="I48" s="7"/>
      <c r="J48" s="7"/>
      <c r="K48" s="7"/>
      <c r="L48" s="7"/>
      <c r="M48" s="7"/>
    </row>
    <row r="49" spans="2:13" s="9" customFormat="1" ht="24.75" customHeight="1" x14ac:dyDescent="0.2">
      <c r="B49" s="15" t="s">
        <v>36</v>
      </c>
      <c r="C49" s="26" t="s">
        <v>15</v>
      </c>
      <c r="D49" s="17">
        <v>44712</v>
      </c>
      <c r="E49" s="13">
        <v>2.0372499999999998</v>
      </c>
      <c r="F49" s="16" t="s">
        <v>16</v>
      </c>
      <c r="G49"/>
      <c r="H49" s="7"/>
      <c r="I49" s="7"/>
      <c r="J49" s="7"/>
      <c r="K49" s="7"/>
      <c r="L49" s="7"/>
      <c r="M49" s="7"/>
    </row>
    <row r="50" spans="2:13" s="9" customFormat="1" ht="24.75" customHeight="1" x14ac:dyDescent="0.2">
      <c r="B50" s="15" t="s">
        <v>19</v>
      </c>
      <c r="C50" s="26" t="s">
        <v>24</v>
      </c>
      <c r="D50" s="17">
        <v>44712</v>
      </c>
      <c r="E50" s="48">
        <v>0.44639999999999996</v>
      </c>
      <c r="F50" s="16">
        <v>7</v>
      </c>
      <c r="G50"/>
      <c r="H50" s="7"/>
      <c r="I50" s="7"/>
      <c r="J50" s="7"/>
      <c r="K50" s="7"/>
      <c r="L50" s="7"/>
      <c r="M50" s="7"/>
    </row>
    <row r="51" spans="2:13" s="9" customFormat="1" ht="24.75" customHeight="1" x14ac:dyDescent="0.2">
      <c r="B51" s="15" t="s">
        <v>47</v>
      </c>
      <c r="C51" s="26" t="s">
        <v>15</v>
      </c>
      <c r="D51" s="17">
        <v>44712</v>
      </c>
      <c r="E51" s="13">
        <v>133.9999</v>
      </c>
      <c r="F51" s="16" t="s">
        <v>16</v>
      </c>
      <c r="G51"/>
      <c r="H51" s="7"/>
      <c r="I51" s="7"/>
      <c r="J51" s="7"/>
      <c r="K51" s="7"/>
      <c r="L51" s="7"/>
      <c r="M51" s="7"/>
    </row>
    <row r="52" spans="2:13" s="9" customFormat="1" ht="24.75" customHeight="1" x14ac:dyDescent="0.2">
      <c r="B52" s="15" t="s">
        <v>48</v>
      </c>
      <c r="C52" s="26" t="s">
        <v>15</v>
      </c>
      <c r="D52" s="17">
        <v>44712</v>
      </c>
      <c r="E52" s="13">
        <v>39.998440000000002</v>
      </c>
      <c r="F52" s="16" t="s">
        <v>16</v>
      </c>
      <c r="G52"/>
      <c r="H52" s="7"/>
      <c r="I52" s="7"/>
      <c r="J52" s="7"/>
      <c r="K52" s="7"/>
      <c r="L52" s="7"/>
      <c r="M52" s="7"/>
    </row>
    <row r="53" spans="2:13" s="9" customFormat="1" ht="19.5" customHeight="1" x14ac:dyDescent="0.2">
      <c r="B53" s="28" t="s">
        <v>46</v>
      </c>
      <c r="C53" s="29"/>
      <c r="D53" s="29"/>
      <c r="E53" s="30">
        <f>SUM(E49:E52)</f>
        <v>176.48199</v>
      </c>
      <c r="F53" s="31"/>
      <c r="G53"/>
      <c r="H53" s="7"/>
      <c r="I53" s="7"/>
      <c r="J53" s="7"/>
      <c r="K53" s="7"/>
      <c r="L53" s="7"/>
      <c r="M53" s="7"/>
    </row>
    <row r="54" spans="2:13" s="9" customFormat="1" ht="12.75" customHeight="1" x14ac:dyDescent="0.2">
      <c r="B54" s="11" t="s">
        <v>49</v>
      </c>
      <c r="C54" s="50"/>
      <c r="D54" s="12"/>
      <c r="E54" s="12"/>
      <c r="F54" s="27"/>
      <c r="G54"/>
      <c r="H54" s="7"/>
      <c r="I54" s="7"/>
      <c r="J54" s="7"/>
      <c r="K54" s="7"/>
      <c r="L54" s="7"/>
      <c r="M54" s="7"/>
    </row>
    <row r="55" spans="2:13" s="9" customFormat="1" ht="24" customHeight="1" x14ac:dyDescent="0.2">
      <c r="B55" s="15" t="s">
        <v>25</v>
      </c>
      <c r="C55" s="26" t="s">
        <v>51</v>
      </c>
      <c r="D55" s="17">
        <v>44742</v>
      </c>
      <c r="E55" s="52">
        <v>223.00137000000001</v>
      </c>
      <c r="F55" s="51">
        <v>12317</v>
      </c>
      <c r="G55" s="53"/>
      <c r="H55" s="49"/>
      <c r="I55" s="7"/>
      <c r="J55" s="7"/>
      <c r="K55" s="7"/>
      <c r="L55" s="7"/>
      <c r="M55" s="7"/>
    </row>
    <row r="56" spans="2:13" s="9" customFormat="1" ht="24.75" customHeight="1" x14ac:dyDescent="0.2">
      <c r="B56" s="15" t="s">
        <v>20</v>
      </c>
      <c r="C56" s="26" t="s">
        <v>51</v>
      </c>
      <c r="D56" s="17">
        <v>44742</v>
      </c>
      <c r="E56" s="13">
        <v>76.504279999999994</v>
      </c>
      <c r="F56" s="14">
        <v>5</v>
      </c>
      <c r="G56"/>
      <c r="H56" s="7"/>
      <c r="I56" s="7"/>
      <c r="J56" s="7"/>
      <c r="K56" s="7"/>
      <c r="L56" s="7"/>
      <c r="M56" s="7"/>
    </row>
    <row r="57" spans="2:13" s="9" customFormat="1" ht="24.75" customHeight="1" x14ac:dyDescent="0.2">
      <c r="B57" s="15" t="s">
        <v>52</v>
      </c>
      <c r="C57" s="26" t="s">
        <v>15</v>
      </c>
      <c r="D57" s="17">
        <v>44742</v>
      </c>
      <c r="E57" s="13">
        <v>69.999490000000009</v>
      </c>
      <c r="F57" s="16" t="s">
        <v>16</v>
      </c>
      <c r="G57"/>
      <c r="H57" s="7"/>
      <c r="I57" s="7"/>
      <c r="J57" s="7"/>
      <c r="K57" s="7"/>
      <c r="L57" s="7"/>
      <c r="M57" s="7"/>
    </row>
    <row r="58" spans="2:13" s="9" customFormat="1" ht="24.75" customHeight="1" x14ac:dyDescent="0.2">
      <c r="B58" s="15" t="s">
        <v>41</v>
      </c>
      <c r="C58" s="26" t="s">
        <v>51</v>
      </c>
      <c r="D58" s="17">
        <v>44742</v>
      </c>
      <c r="E58" s="13">
        <v>5.0015200000000002</v>
      </c>
      <c r="F58" s="16" t="s">
        <v>16</v>
      </c>
      <c r="G58"/>
      <c r="H58" s="7"/>
      <c r="I58" s="7"/>
      <c r="J58" s="7"/>
      <c r="K58" s="7"/>
      <c r="L58" s="7"/>
      <c r="M58" s="7"/>
    </row>
    <row r="59" spans="2:13" s="9" customFormat="1" ht="24" customHeight="1" x14ac:dyDescent="0.2">
      <c r="B59" s="15" t="s">
        <v>53</v>
      </c>
      <c r="C59" s="26" t="s">
        <v>15</v>
      </c>
      <c r="D59" s="17">
        <v>44742</v>
      </c>
      <c r="E59" s="43">
        <v>29.040669999999999</v>
      </c>
      <c r="F59" s="51">
        <v>8</v>
      </c>
      <c r="G59" s="53"/>
      <c r="H59" s="49"/>
      <c r="I59" s="7"/>
      <c r="J59" s="7"/>
      <c r="K59" s="7"/>
      <c r="L59" s="7"/>
      <c r="M59" s="7"/>
    </row>
    <row r="60" spans="2:13" s="9" customFormat="1" ht="24" customHeight="1" x14ac:dyDescent="0.2">
      <c r="B60" s="15" t="s">
        <v>54</v>
      </c>
      <c r="C60" s="26" t="s">
        <v>15</v>
      </c>
      <c r="D60" s="17">
        <v>44742</v>
      </c>
      <c r="E60" s="43">
        <v>340.52754999999996</v>
      </c>
      <c r="F60" s="54">
        <v>429</v>
      </c>
      <c r="G60" s="55"/>
      <c r="H60" s="7"/>
      <c r="I60" s="7"/>
      <c r="J60" s="7"/>
      <c r="K60" s="7"/>
      <c r="L60" s="7"/>
      <c r="M60" s="7"/>
    </row>
    <row r="61" spans="2:13" s="9" customFormat="1" ht="24" customHeight="1" x14ac:dyDescent="0.2">
      <c r="B61" s="15" t="s">
        <v>55</v>
      </c>
      <c r="C61" s="56" t="s">
        <v>15</v>
      </c>
      <c r="D61" s="17">
        <v>44742</v>
      </c>
      <c r="E61" s="57">
        <v>13.841059999999999</v>
      </c>
      <c r="F61" s="58" t="s">
        <v>16</v>
      </c>
      <c r="G61"/>
      <c r="H61" s="7"/>
      <c r="I61" s="7"/>
      <c r="J61" s="7"/>
      <c r="K61" s="7"/>
      <c r="L61" s="7"/>
      <c r="M61" s="7"/>
    </row>
    <row r="62" spans="2:13" s="9" customFormat="1" ht="24" customHeight="1" x14ac:dyDescent="0.2">
      <c r="B62" s="15" t="s">
        <v>42</v>
      </c>
      <c r="C62" s="56" t="s">
        <v>51</v>
      </c>
      <c r="D62" s="17">
        <v>44742</v>
      </c>
      <c r="E62" s="57">
        <v>3.0960000000000001</v>
      </c>
      <c r="F62" s="58" t="s">
        <v>16</v>
      </c>
      <c r="G62"/>
      <c r="H62" s="7"/>
      <c r="I62" s="7"/>
      <c r="J62" s="7"/>
      <c r="K62" s="7"/>
      <c r="L62" s="7"/>
      <c r="M62" s="7"/>
    </row>
    <row r="63" spans="2:13" s="9" customFormat="1" ht="24" customHeight="1" x14ac:dyDescent="0.2">
      <c r="B63" s="15" t="s">
        <v>29</v>
      </c>
      <c r="C63" s="59" t="s">
        <v>51</v>
      </c>
      <c r="D63" s="17">
        <v>44742</v>
      </c>
      <c r="E63" s="43">
        <v>3.1673400000000003</v>
      </c>
      <c r="F63" s="54">
        <v>146</v>
      </c>
      <c r="G63"/>
      <c r="H63" s="7"/>
      <c r="I63" s="7"/>
      <c r="J63" s="7"/>
      <c r="K63" s="7"/>
      <c r="L63" s="7"/>
      <c r="M63" s="7"/>
    </row>
    <row r="64" spans="2:13" s="9" customFormat="1" ht="24" customHeight="1" x14ac:dyDescent="0.2">
      <c r="B64" s="15" t="s">
        <v>30</v>
      </c>
      <c r="C64" s="59" t="s">
        <v>51</v>
      </c>
      <c r="D64" s="17">
        <v>44742</v>
      </c>
      <c r="E64" s="52">
        <v>0.43141000000000002</v>
      </c>
      <c r="F64" s="51">
        <v>11</v>
      </c>
      <c r="G64"/>
      <c r="H64" s="7"/>
      <c r="I64" s="7"/>
      <c r="J64" s="7"/>
      <c r="K64" s="7"/>
      <c r="L64" s="7"/>
      <c r="M64" s="7"/>
    </row>
    <row r="65" spans="2:13" s="9" customFormat="1" ht="24" customHeight="1" x14ac:dyDescent="0.2">
      <c r="B65" s="15" t="s">
        <v>56</v>
      </c>
      <c r="C65" s="26" t="s">
        <v>15</v>
      </c>
      <c r="D65" s="17">
        <v>44742</v>
      </c>
      <c r="E65" s="43">
        <v>384.06972999999999</v>
      </c>
      <c r="F65" s="51">
        <v>944</v>
      </c>
      <c r="G65"/>
      <c r="H65" s="7"/>
      <c r="I65" s="7"/>
      <c r="J65" s="7"/>
      <c r="K65" s="7"/>
      <c r="L65" s="7"/>
      <c r="M65" s="7"/>
    </row>
    <row r="66" spans="2:13" s="9" customFormat="1" ht="24" customHeight="1" x14ac:dyDescent="0.2">
      <c r="B66" s="15" t="s">
        <v>57</v>
      </c>
      <c r="C66" s="59" t="s">
        <v>15</v>
      </c>
      <c r="D66" s="17">
        <v>44742</v>
      </c>
      <c r="E66" s="43">
        <v>169.99732</v>
      </c>
      <c r="F66" s="54">
        <v>14</v>
      </c>
      <c r="G66"/>
      <c r="H66" s="7"/>
      <c r="I66" s="7"/>
      <c r="J66" s="7"/>
      <c r="K66" s="7"/>
      <c r="L66" s="7"/>
      <c r="M66" s="7"/>
    </row>
    <row r="67" spans="2:13" s="9" customFormat="1" ht="24" customHeight="1" x14ac:dyDescent="0.2">
      <c r="B67" s="15" t="s">
        <v>33</v>
      </c>
      <c r="C67" s="26" t="s">
        <v>51</v>
      </c>
      <c r="D67" s="17">
        <v>44742</v>
      </c>
      <c r="E67" s="43">
        <v>496.29566000000005</v>
      </c>
      <c r="F67" s="51">
        <v>175</v>
      </c>
      <c r="G67"/>
      <c r="H67" s="7"/>
      <c r="I67" s="7"/>
      <c r="J67" s="7"/>
      <c r="K67" s="7"/>
      <c r="L67" s="7"/>
      <c r="M67" s="7"/>
    </row>
    <row r="68" spans="2:13" s="9" customFormat="1" ht="24" customHeight="1" x14ac:dyDescent="0.2">
      <c r="B68" s="15" t="s">
        <v>58</v>
      </c>
      <c r="C68" s="59" t="s">
        <v>15</v>
      </c>
      <c r="D68" s="17">
        <v>44742</v>
      </c>
      <c r="E68" s="43">
        <v>706.38291000000004</v>
      </c>
      <c r="F68" s="51">
        <v>14</v>
      </c>
      <c r="G68"/>
      <c r="H68" s="7"/>
      <c r="I68" s="7"/>
      <c r="J68" s="7"/>
      <c r="K68" s="7"/>
      <c r="L68" s="7"/>
      <c r="M68" s="7"/>
    </row>
    <row r="69" spans="2:13" s="9" customFormat="1" ht="24" customHeight="1" x14ac:dyDescent="0.2">
      <c r="B69" s="15" t="s">
        <v>59</v>
      </c>
      <c r="C69" s="59" t="s">
        <v>15</v>
      </c>
      <c r="D69" s="17">
        <v>44742</v>
      </c>
      <c r="E69" s="43">
        <v>787.51066000000003</v>
      </c>
      <c r="F69" s="51">
        <v>228</v>
      </c>
      <c r="G69" s="55"/>
      <c r="H69" s="7"/>
      <c r="I69" s="41"/>
      <c r="J69" s="7"/>
      <c r="K69" s="7"/>
      <c r="L69" s="7"/>
      <c r="M69" s="7"/>
    </row>
    <row r="70" spans="2:13" s="9" customFormat="1" ht="19.5" customHeight="1" x14ac:dyDescent="0.2">
      <c r="B70" s="28" t="s">
        <v>50</v>
      </c>
      <c r="C70" s="29"/>
      <c r="D70" s="29"/>
      <c r="E70" s="30">
        <f>SUM(E55:E69)</f>
        <v>3308.86697</v>
      </c>
      <c r="F70" s="31"/>
      <c r="G70"/>
      <c r="H70" s="7"/>
      <c r="I70" s="7"/>
      <c r="J70" s="7"/>
      <c r="K70" s="7"/>
      <c r="L70" s="7"/>
      <c r="M70" s="7"/>
    </row>
    <row r="71" spans="2:13" s="9" customFormat="1" ht="12.75" customHeight="1" x14ac:dyDescent="0.2">
      <c r="B71" s="11" t="s">
        <v>60</v>
      </c>
      <c r="C71" s="50"/>
      <c r="D71" s="12"/>
      <c r="E71" s="12"/>
      <c r="F71" s="27"/>
      <c r="G71"/>
      <c r="H71" s="7"/>
      <c r="I71" s="7"/>
      <c r="J71" s="7"/>
      <c r="K71" s="7"/>
      <c r="L71" s="7"/>
      <c r="M71" s="7"/>
    </row>
    <row r="72" spans="2:13" s="9" customFormat="1" ht="24" customHeight="1" x14ac:dyDescent="0.2">
      <c r="B72" s="15" t="s">
        <v>54</v>
      </c>
      <c r="C72" s="26" t="s">
        <v>15</v>
      </c>
      <c r="D72" s="17">
        <v>44771</v>
      </c>
      <c r="E72" s="43">
        <v>1.2121500000000001</v>
      </c>
      <c r="F72" s="51" t="s">
        <v>16</v>
      </c>
      <c r="G72" s="53"/>
      <c r="H72" s="49"/>
      <c r="I72" s="7"/>
      <c r="J72" s="7"/>
      <c r="K72" s="7"/>
      <c r="L72" s="7"/>
      <c r="M72" s="7"/>
    </row>
    <row r="73" spans="2:13" s="9" customFormat="1" ht="24" customHeight="1" x14ac:dyDescent="0.2">
      <c r="B73" s="15" t="s">
        <v>29</v>
      </c>
      <c r="C73" s="26" t="s">
        <v>51</v>
      </c>
      <c r="D73" s="17">
        <v>44771</v>
      </c>
      <c r="E73" s="52">
        <v>0.45359000000000005</v>
      </c>
      <c r="F73" s="51" t="s">
        <v>16</v>
      </c>
      <c r="G73" s="53"/>
      <c r="H73" s="49"/>
      <c r="I73" s="7"/>
      <c r="J73" s="7"/>
      <c r="K73" s="7"/>
      <c r="L73" s="7"/>
      <c r="M73" s="7"/>
    </row>
    <row r="74" spans="2:13" s="9" customFormat="1" ht="24" customHeight="1" x14ac:dyDescent="0.2">
      <c r="B74" s="15" t="s">
        <v>56</v>
      </c>
      <c r="C74" s="59" t="s">
        <v>15</v>
      </c>
      <c r="D74" s="17">
        <v>44771</v>
      </c>
      <c r="E74" s="52">
        <v>8.5239999999999996E-2</v>
      </c>
      <c r="F74" s="51" t="s">
        <v>16</v>
      </c>
      <c r="G74"/>
      <c r="H74" s="7"/>
      <c r="I74" s="7"/>
      <c r="J74" s="7"/>
      <c r="K74" s="7"/>
      <c r="L74" s="7"/>
      <c r="M74" s="7"/>
    </row>
    <row r="75" spans="2:13" s="9" customFormat="1" ht="24" customHeight="1" x14ac:dyDescent="0.2">
      <c r="B75" s="15" t="s">
        <v>62</v>
      </c>
      <c r="C75" s="59" t="s">
        <v>15</v>
      </c>
      <c r="D75" s="17">
        <v>44771</v>
      </c>
      <c r="E75" s="43">
        <v>30.692049999999998</v>
      </c>
      <c r="F75" s="51" t="s">
        <v>16</v>
      </c>
      <c r="G75"/>
      <c r="H75" s="7"/>
      <c r="I75" s="7"/>
      <c r="J75" s="7"/>
      <c r="K75" s="7"/>
      <c r="L75" s="7"/>
      <c r="M75" s="7"/>
    </row>
    <row r="76" spans="2:13" s="9" customFormat="1" ht="19.5" customHeight="1" x14ac:dyDescent="0.2">
      <c r="B76" s="28" t="s">
        <v>61</v>
      </c>
      <c r="C76" s="29"/>
      <c r="D76" s="29"/>
      <c r="E76" s="30">
        <f>SUM(E72:E75)</f>
        <v>32.44303</v>
      </c>
      <c r="F76" s="31"/>
      <c r="G76"/>
      <c r="H76" s="7"/>
      <c r="I76" s="7"/>
      <c r="J76" s="7"/>
      <c r="K76" s="7"/>
      <c r="L76" s="7"/>
      <c r="M76" s="7"/>
    </row>
    <row r="77" spans="2:13" s="9" customFormat="1" ht="12.75" customHeight="1" x14ac:dyDescent="0.2">
      <c r="B77" s="11" t="s">
        <v>8</v>
      </c>
      <c r="C77" s="50"/>
      <c r="D77" s="12"/>
      <c r="E77" s="12"/>
      <c r="F77" s="27"/>
      <c r="G77"/>
      <c r="H77" s="7"/>
      <c r="I77" s="7"/>
      <c r="J77" s="7"/>
      <c r="K77" s="7"/>
      <c r="L77" s="7"/>
      <c r="M77" s="7"/>
    </row>
    <row r="78" spans="2:13" s="9" customFormat="1" ht="24" customHeight="1" x14ac:dyDescent="0.2">
      <c r="B78" s="15" t="s">
        <v>63</v>
      </c>
      <c r="C78" s="26" t="s">
        <v>15</v>
      </c>
      <c r="D78" s="17">
        <v>44834</v>
      </c>
      <c r="E78" s="43">
        <v>104.85405</v>
      </c>
      <c r="F78" s="51">
        <v>1412</v>
      </c>
      <c r="G78" s="53"/>
      <c r="H78" s="49"/>
      <c r="I78" s="7"/>
      <c r="J78" s="7"/>
      <c r="K78" s="7"/>
      <c r="L78" s="7"/>
      <c r="M78" s="7"/>
    </row>
    <row r="79" spans="2:13" s="9" customFormat="1" ht="19.5" customHeight="1" x14ac:dyDescent="0.2">
      <c r="B79" s="28" t="s">
        <v>9</v>
      </c>
      <c r="C79" s="29"/>
      <c r="D79" s="29"/>
      <c r="E79" s="30">
        <f>SUM(E78:E78)</f>
        <v>104.85405</v>
      </c>
      <c r="F79" s="31"/>
      <c r="G79"/>
      <c r="H79" s="7"/>
      <c r="I79" s="7"/>
      <c r="J79" s="7"/>
      <c r="K79" s="7"/>
      <c r="L79" s="7"/>
      <c r="M79" s="7"/>
    </row>
    <row r="80" spans="2:13" ht="19.5" customHeight="1" x14ac:dyDescent="0.2">
      <c r="B80" s="36" t="s">
        <v>28</v>
      </c>
      <c r="C80" s="37"/>
      <c r="D80" s="37"/>
      <c r="E80" s="38">
        <f>+E20+E28+E36+E47+E53+E70+E76+E79</f>
        <v>13174.174910000002</v>
      </c>
      <c r="F80" s="39"/>
    </row>
    <row r="81" spans="2:13" s="9" customFormat="1" ht="19.5" customHeight="1" x14ac:dyDescent="0.2">
      <c r="B81" s="33" t="s">
        <v>12</v>
      </c>
      <c r="C81" s="34"/>
      <c r="D81" s="34"/>
      <c r="E81" s="40">
        <f>+E15+E80</f>
        <v>25979.370800000004</v>
      </c>
      <c r="F81" s="35"/>
      <c r="G81"/>
      <c r="H81" s="42"/>
      <c r="I81" s="7"/>
      <c r="J81" s="7"/>
      <c r="K81" s="7"/>
      <c r="L81" s="7"/>
      <c r="M81" s="7"/>
    </row>
    <row r="82" spans="2:13" x14ac:dyDescent="0.2">
      <c r="B82"/>
      <c r="C82"/>
      <c r="D82"/>
      <c r="E82"/>
      <c r="F82"/>
    </row>
    <row r="83" spans="2:13" x14ac:dyDescent="0.2">
      <c r="B83"/>
      <c r="C83"/>
      <c r="D83"/>
      <c r="E83"/>
      <c r="F83"/>
    </row>
    <row r="84" spans="2:13" x14ac:dyDescent="0.2">
      <c r="B84"/>
      <c r="C84"/>
      <c r="D84"/>
      <c r="E84"/>
      <c r="F84"/>
    </row>
    <row r="85" spans="2:13" x14ac:dyDescent="0.2">
      <c r="B85"/>
      <c r="C85"/>
      <c r="D85"/>
      <c r="E85"/>
      <c r="F85"/>
    </row>
    <row r="86" spans="2:13" x14ac:dyDescent="0.2">
      <c r="B86"/>
      <c r="C86"/>
      <c r="D86"/>
      <c r="E86"/>
      <c r="F86"/>
    </row>
    <row r="87" spans="2:13" x14ac:dyDescent="0.2">
      <c r="B87"/>
      <c r="C87"/>
      <c r="D87"/>
      <c r="E87"/>
      <c r="F87"/>
    </row>
    <row r="88" spans="2:13" x14ac:dyDescent="0.2">
      <c r="B88"/>
      <c r="C88"/>
      <c r="D88"/>
      <c r="E88"/>
      <c r="F88"/>
    </row>
    <row r="89" spans="2:13" x14ac:dyDescent="0.2">
      <c r="B89"/>
      <c r="C89"/>
      <c r="D89"/>
      <c r="E89"/>
      <c r="F89"/>
    </row>
    <row r="90" spans="2:13" x14ac:dyDescent="0.2">
      <c r="B90"/>
      <c r="C90"/>
      <c r="D90"/>
      <c r="E90"/>
      <c r="F90"/>
    </row>
    <row r="91" spans="2:13" x14ac:dyDescent="0.2">
      <c r="B91"/>
      <c r="C91"/>
      <c r="D91"/>
      <c r="E91"/>
      <c r="F91"/>
    </row>
    <row r="92" spans="2:13" x14ac:dyDescent="0.2">
      <c r="B92"/>
      <c r="C92"/>
      <c r="D92"/>
      <c r="E92"/>
      <c r="F92"/>
    </row>
    <row r="93" spans="2:13" x14ac:dyDescent="0.2">
      <c r="B93"/>
      <c r="C93"/>
      <c r="D93"/>
      <c r="E93"/>
      <c r="F93"/>
    </row>
    <row r="94" spans="2:13" x14ac:dyDescent="0.2">
      <c r="B94"/>
      <c r="C94"/>
      <c r="D94"/>
      <c r="E94"/>
      <c r="F94"/>
    </row>
    <row r="95" spans="2:13" x14ac:dyDescent="0.2">
      <c r="B95"/>
      <c r="C95"/>
      <c r="D95"/>
      <c r="E95"/>
      <c r="F95"/>
    </row>
    <row r="96" spans="2:13" x14ac:dyDescent="0.2">
      <c r="B96"/>
      <c r="C96"/>
      <c r="D96"/>
      <c r="E96"/>
      <c r="F96"/>
    </row>
    <row r="97" spans="1:6" x14ac:dyDescent="0.2">
      <c r="B97"/>
      <c r="C97"/>
      <c r="D97"/>
      <c r="E97"/>
      <c r="F97"/>
    </row>
    <row r="98" spans="1:6" x14ac:dyDescent="0.2">
      <c r="B98"/>
      <c r="C98"/>
      <c r="D98"/>
      <c r="E98"/>
      <c r="F98"/>
    </row>
    <row r="99" spans="1:6" x14ac:dyDescent="0.2">
      <c r="B99"/>
      <c r="C99"/>
      <c r="D99"/>
      <c r="E99"/>
      <c r="F99"/>
    </row>
    <row r="100" spans="1:6" x14ac:dyDescent="0.2">
      <c r="B100"/>
      <c r="C100"/>
      <c r="D100"/>
      <c r="E100"/>
      <c r="F100"/>
    </row>
    <row r="101" spans="1:6" x14ac:dyDescent="0.2">
      <c r="B101"/>
      <c r="C101"/>
      <c r="D101"/>
      <c r="E101"/>
      <c r="F101"/>
    </row>
    <row r="102" spans="1:6" x14ac:dyDescent="0.2">
      <c r="B102"/>
      <c r="C102"/>
      <c r="D102"/>
      <c r="E102"/>
      <c r="F102"/>
    </row>
    <row r="103" spans="1:6" x14ac:dyDescent="0.2">
      <c r="B103"/>
      <c r="C103"/>
      <c r="D103"/>
      <c r="E103"/>
      <c r="F103"/>
    </row>
    <row r="104" spans="1:6" x14ac:dyDescent="0.2">
      <c r="B104"/>
      <c r="C104"/>
      <c r="D104"/>
      <c r="E104"/>
      <c r="F104"/>
    </row>
    <row r="105" spans="1:6" x14ac:dyDescent="0.2">
      <c r="B105"/>
      <c r="C105"/>
      <c r="D105"/>
      <c r="E105"/>
      <c r="F105"/>
    </row>
    <row r="106" spans="1:6" x14ac:dyDescent="0.2">
      <c r="A106" s="10"/>
      <c r="B106"/>
      <c r="C106"/>
      <c r="D106"/>
      <c r="E106"/>
      <c r="F106"/>
    </row>
    <row r="107" spans="1:6" x14ac:dyDescent="0.2">
      <c r="B107"/>
      <c r="C107"/>
      <c r="D107"/>
      <c r="E107"/>
      <c r="F107"/>
    </row>
    <row r="108" spans="1:6" x14ac:dyDescent="0.2">
      <c r="B108"/>
      <c r="C108"/>
      <c r="D108"/>
      <c r="E108"/>
      <c r="F108"/>
    </row>
    <row r="109" spans="1:6" x14ac:dyDescent="0.2">
      <c r="B109"/>
      <c r="C109"/>
      <c r="D109"/>
      <c r="E109"/>
      <c r="F109"/>
    </row>
    <row r="110" spans="1:6" x14ac:dyDescent="0.2">
      <c r="B110"/>
      <c r="C110"/>
      <c r="D110"/>
      <c r="E110"/>
      <c r="F110"/>
    </row>
    <row r="111" spans="1:6" x14ac:dyDescent="0.2">
      <c r="B111"/>
      <c r="C111"/>
      <c r="D111"/>
      <c r="E111"/>
      <c r="F111"/>
    </row>
    <row r="112" spans="1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</sheetData>
  <conditionalFormatting sqref="F6:F11 F15 F81:F83 F48:F53 F77:F79 F86:F214">
    <cfRule type="expression" dxfId="8" priority="15">
      <formula>AND(ISBLANK($F6)=FALSE(),$F6&lt;=3)</formula>
    </cfRule>
  </conditionalFormatting>
  <conditionalFormatting sqref="F12:F14">
    <cfRule type="expression" dxfId="7" priority="14">
      <formula>AND(ISBLANK($F12)=FALSE(),$F12&lt;=3)</formula>
    </cfRule>
  </conditionalFormatting>
  <conditionalFormatting sqref="F17:F20">
    <cfRule type="expression" dxfId="6" priority="13">
      <formula>AND(ISBLANK($F17)=FALSE(),$F17&lt;=3)</formula>
    </cfRule>
  </conditionalFormatting>
  <conditionalFormatting sqref="F80">
    <cfRule type="expression" dxfId="5" priority="11">
      <formula>AND(ISBLANK($F80)=FALSE(),$F80&lt;=3)</formula>
    </cfRule>
  </conditionalFormatting>
  <conditionalFormatting sqref="F21:F28">
    <cfRule type="expression" dxfId="4" priority="10">
      <formula>AND(ISBLANK($F21)=FALSE(),$F21&lt;=3)</formula>
    </cfRule>
  </conditionalFormatting>
  <conditionalFormatting sqref="F29:F36">
    <cfRule type="expression" dxfId="3" priority="9">
      <formula>AND(ISBLANK($F29)=FALSE(),$F29&lt;=3)</formula>
    </cfRule>
  </conditionalFormatting>
  <conditionalFormatting sqref="F37:F47">
    <cfRule type="expression" dxfId="2" priority="8">
      <formula>AND(ISBLANK($F37)=FALSE(),$F37&lt;=3)</formula>
    </cfRule>
  </conditionalFormatting>
  <conditionalFormatting sqref="F54:F70">
    <cfRule type="expression" dxfId="1" priority="6">
      <formula>AND(ISBLANK($F54)=FALSE(),$F54&lt;=3)</formula>
    </cfRule>
  </conditionalFormatting>
  <conditionalFormatting sqref="F71:F76">
    <cfRule type="expression" dxfId="0" priority="5">
      <formula>AND(ISBLANK($F71)=FALSE(),$F71&lt;=3)</formula>
    </cfRule>
  </conditionalFormatting>
  <printOptions horizontalCentered="1"/>
  <pageMargins left="0.31496062992125984" right="0.31496062992125984" top="0.70866141732283472" bottom="0.35433070866141736" header="0.11811023622047245" footer="0.11811023622047245"/>
  <pageSetup paperSize="9" scale="80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B5340-56C1-4D81-B1DC-D9A0E412FA02}">
  <ds:schemaRefs>
    <ds:schemaRef ds:uri="72d6fbae-d18c-49b9-827b-ef4fa516a32b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399dd73-3458-46cc-953e-caad4892d1f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713AC9-548C-4050-B3B7-7C0533C0A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2022-10-03T14:30:06Z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