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-15" yWindow="-15" windowWidth="14520" windowHeight="6330"/>
  </bookViews>
  <sheets>
    <sheet name="CalPags - Continente" sheetId="1" r:id="rId1"/>
  </sheets>
  <definedNames>
    <definedName name="_xlnm._FilterDatabase" localSheetId="0" hidden="1">'CalPags - Continente'!$B$1:$B$709</definedName>
    <definedName name="_xlnm.Print_Area" localSheetId="0">'CalPags - Continente'!$B$1:$F$198</definedName>
    <definedName name="_xlnm.Print_Titles" localSheetId="0">'CalPags - Continente'!$1:$3</definedName>
  </definedNames>
  <calcPr calcId="152511"/>
</workbook>
</file>

<file path=xl/calcChain.xml><?xml version="1.0" encoding="utf-8"?>
<calcChain xmlns="http://schemas.openxmlformats.org/spreadsheetml/2006/main">
  <c r="E196" i="1" l="1"/>
  <c r="E181" i="1" l="1"/>
  <c r="E170" i="1" l="1"/>
  <c r="E151" i="1" l="1"/>
  <c r="E131" i="1" l="1"/>
  <c r="E114" i="1" l="1"/>
  <c r="E92" i="1" l="1"/>
  <c r="E71" i="1" l="1"/>
  <c r="E197" i="1" s="1"/>
  <c r="E51" i="1" l="1"/>
  <c r="E30" i="1" l="1"/>
  <c r="E19" i="1" l="1"/>
  <c r="E52" i="1" s="1"/>
  <c r="E198" i="1" s="1"/>
</calcChain>
</file>

<file path=xl/sharedStrings.xml><?xml version="1.0" encoding="utf-8"?>
<sst xmlns="http://schemas.openxmlformats.org/spreadsheetml/2006/main" count="381" uniqueCount="69">
  <si>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</si>
  <si>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</si>
  <si>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</si>
  <si>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</si>
  <si>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</si>
  <si>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</si>
  <si>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NOVEMBRO</t>
  </si>
  <si>
    <t>NOVEMBRO Total</t>
  </si>
  <si>
    <t>SETEMBRO</t>
  </si>
  <si>
    <t>SETEMBRO Total</t>
  </si>
  <si>
    <t>2021 Total</t>
  </si>
  <si>
    <t>CAMPANHA 2021</t>
  </si>
  <si>
    <t>CAMPANHA 2021 Total</t>
  </si>
  <si>
    <t>OUTUBRO</t>
  </si>
  <si>
    <t>OUTUBRO Total</t>
  </si>
  <si>
    <t>Adiantamento 85%</t>
  </si>
  <si>
    <t>Adiantamento 70%</t>
  </si>
  <si>
    <t xml:space="preserve">M7.1 AGRICULTURA BIOLÓGICA </t>
  </si>
  <si>
    <t>M7.2 PRODUÇÃO INTEGRADA</t>
  </si>
  <si>
    <t>M7.4 CONSERVAÇÃO DO SOLO</t>
  </si>
  <si>
    <t>M7.6 CULTURAS PERMANENTES TRADICIONAIS</t>
  </si>
  <si>
    <t>M9 MANUTENÇÃO DA ATIVIDADE AGRÍCOLA EM ZONAS DESFAVORECIDAS</t>
  </si>
  <si>
    <t>REGIME DE PAGAMENTO BASE</t>
  </si>
  <si>
    <t>PAGAMENTO PARA OS JOVENS AGRICULTORES</t>
  </si>
  <si>
    <t>REGIME DA PEQUENA AGRICULTURA</t>
  </si>
  <si>
    <t>PAGAMENTO ESPECÍFICO POR SUPERFÍCIE AO ARROZ</t>
  </si>
  <si>
    <t>PAGAMENTO ESPECÍFICO POR SUPERFÍCIE AO TOMATE PARA TRANSFORMAÇÃO</t>
  </si>
  <si>
    <t>PRÉMIO POR OVELHA E CABRA</t>
  </si>
  <si>
    <t>PRÉMIO POR VACA LEITEIRA</t>
  </si>
  <si>
    <t>PRÉMIO POR VACA EM ALEITAMENTO</t>
  </si>
  <si>
    <t>M7.3.1 PAGAMENTOS NATURA</t>
  </si>
  <si>
    <t>QCA I - MEDIDAS FLORESTAIS DO R 2328/91 - PRÉMIO POR PERDA DE RENDIMENTO</t>
  </si>
  <si>
    <t>100%</t>
  </si>
  <si>
    <t>RURIS - FLORESTAÇÃO DE TERRAS AGRÍCOLAS - PRÉMIOS DE MANUTENÇÃO E POR PERDA DE RENDIMENTO</t>
  </si>
  <si>
    <t>≤ 3</t>
  </si>
  <si>
    <t>DEZEMBRO</t>
  </si>
  <si>
    <t>DEZEMBRO Total</t>
  </si>
  <si>
    <t>Saldo</t>
  </si>
  <si>
    <t>M7.3.2 APOIOS ZONAIS DE CARÁTER AGROAMBIENTAL</t>
  </si>
  <si>
    <t>M7.8.1 RECURSOS GENÉTICOS - MANUTENÇÃO DE RAÇAS AUTÓCTONES EM RISCO</t>
  </si>
  <si>
    <t>1ª Prestação</t>
  </si>
  <si>
    <t>PAGAMENTO POR PRÁTICAS AGRÍCOLAS BENÉFICAS PARA O CLIMA E PARA O AMBIENTE (GREENING)</t>
  </si>
  <si>
    <t>PAGAMENTO REDISTRIBUTIVO</t>
  </si>
  <si>
    <t>QCA II - MEDIDAS FLORESTAIS DO R 2080/92 - PRÉMIOS DE MANUTENÇÃO E POR PERDA DE RENDIMENTO</t>
  </si>
  <si>
    <t>PRODER - FLORESTAÇÃO DE TERRAS AGRÍCOLAS - PRÉMIOS DE MANUTENÇÃO E POR PERDA DE RENDIMENTO</t>
  </si>
  <si>
    <t>JANEIRO</t>
  </si>
  <si>
    <t>JANEIRO Total</t>
  </si>
  <si>
    <t>2022 Total</t>
  </si>
  <si>
    <t xml:space="preserve">M7.5 USO EFICIENTE DA ÁGUA </t>
  </si>
  <si>
    <t>FEVEREIRO</t>
  </si>
  <si>
    <t>FEVEREIRO Total</t>
  </si>
  <si>
    <t xml:space="preserve">M7.7 PASTOREIO EXTENSIVO </t>
  </si>
  <si>
    <t xml:space="preserve">M7.9 MOSAICO AGROFLORESTAL </t>
  </si>
  <si>
    <t>M7.10.2 SILVOAMBIENTAIS - MANUTENÇÃO E RECUPERAÇÃO DE GALERIAS RIPÍCOLAS</t>
  </si>
  <si>
    <t>M7.12 APOIO AGROAMBIENTAL À APICULTURA</t>
  </si>
  <si>
    <t>MARÇO</t>
  </si>
  <si>
    <t>MARÇO Total</t>
  </si>
  <si>
    <t>M8.1.1 FLORESTAÇÃO DE TERRAS AGRÍCOLAS E NÃO AGRÍCOLAS - PRÉMIOS DE MANUTENÇÃO E POR PERDA DE RENDIMENTO</t>
  </si>
  <si>
    <t>M8.1.2 INSTALAÇÃO DE SISTEMAS AGROFLORESTAIS - PRÉMIOS DE MANUTENÇÃO</t>
  </si>
  <si>
    <t>ABRIL</t>
  </si>
  <si>
    <t>ABRIL Total</t>
  </si>
  <si>
    <t>MAIO</t>
  </si>
  <si>
    <t>MAIO Total</t>
  </si>
  <si>
    <t>2ª Prestação</t>
  </si>
  <si>
    <t>JUNHO</t>
  </si>
  <si>
    <t>JUNHO Total</t>
  </si>
  <si>
    <t>JULHO</t>
  </si>
  <si>
    <t>JULHO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</si>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</sst>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"/>
    <numFmt numFmtId="169" formatCode="#,##0.000"/>
  </numFmts>
  <fonts count="14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2" fillId="0" borderId="0" xfId="0" applyFont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Fill="1" applyBorder="1" applyAlignment="1">
      <alignment horizontal="right" vertical="center"/>
    </xf>
    <xf numFmtId="165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6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6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Fill="1" applyBorder="1" applyAlignment="1">
      <alignment horizontal="left" vertical="center" indent="1"/>
    </xf>
    <xf numFmtId="165" fontId="7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 indent="2"/>
    </xf>
    <xf numFmtId="167" fontId="7" fillId="0" borderId="3" xfId="0" applyNumberFormat="1" applyFont="1" applyFill="1" applyBorder="1" applyAlignment="1">
      <alignment vertical="center"/>
    </xf>
    <xf numFmtId="3" fontId="0" fillId="7" borderId="0" xfId="0" applyNumberFormat="1" applyFill="1"/>
    <xf numFmtId="3" fontId="7" fillId="7" borderId="4" xfId="0" applyNumberFormat="1" applyFont="1" applyFill="1" applyBorder="1" applyAlignment="1">
      <alignment horizontal="right" vertical="center"/>
    </xf>
    <xf numFmtId="167" fontId="7" fillId="7" borderId="3" xfId="0" applyNumberFormat="1" applyFont="1" applyFill="1" applyBorder="1" applyAlignment="1">
      <alignment vertical="center"/>
    </xf>
    <xf numFmtId="3" fontId="7" fillId="7" borderId="4" xfId="0" applyNumberFormat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left" vertical="center" wrapText="1" indent="1"/>
    </xf>
    <xf numFmtId="3" fontId="12" fillId="7" borderId="4" xfId="0" applyNumberFormat="1" applyFont="1" applyFill="1" applyBorder="1" applyAlignment="1">
      <alignment vertical="center"/>
    </xf>
    <xf numFmtId="3" fontId="12" fillId="7" borderId="4" xfId="0" applyNumberFormat="1" applyFont="1" applyFill="1" applyBorder="1" applyAlignment="1">
      <alignment horizontal="right" vertical="center"/>
    </xf>
    <xf numFmtId="3" fontId="13" fillId="7" borderId="0" xfId="0" applyNumberFormat="1" applyFont="1" applyFill="1"/>
    <xf numFmtId="3" fontId="0" fillId="7" borderId="0" xfId="0" applyNumberFormat="1" applyFill="1" applyBorder="1"/>
    <xf numFmtId="3" fontId="12" fillId="7" borderId="0" xfId="0" applyNumberFormat="1" applyFont="1" applyFill="1" applyBorder="1" applyAlignment="1">
      <alignment horizontal="right" vertical="center"/>
    </xf>
    <xf numFmtId="167" fontId="0" fillId="7" borderId="0" xfId="0" applyNumberFormat="1" applyFill="1" applyBorder="1"/>
    <xf numFmtId="167" fontId="0" fillId="7" borderId="0" xfId="0" applyNumberFormat="1" applyFill="1"/>
    <xf numFmtId="0" fontId="0" fillId="7" borderId="0" xfId="0" applyFill="1"/>
    <xf numFmtId="169" fontId="0" fillId="7" borderId="0" xfId="0" applyNumberFormat="1" applyFill="1"/>
  </cellXfs>
  <cellStyles count="3">
    <cellStyle name="Normal" xfId="0" builtinId="0"/>
    <cellStyle name="Normal 2" xfId="2"/>
    <cellStyle name="Vírgula" xfId="1" builtinId="3"/>
  </cellStyles>
  <dxfs count="12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709"/>
  <sheetViews>
    <sheetView showGridLines="0" tabSelected="1" zoomScaleNormal="100" workbookViewId="0">
      <pane ySplit="3" topLeftCell="A182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0.28515625" style="9" customWidth="1"/>
    <col min="3" max="3" width="16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0.85546875" bestFit="1" customWidth="1"/>
  </cols>
  <sheetData>
    <row r="1" spans="2:195" s="1" customFormat="1" ht="21.75" customHeight="1" x14ac:dyDescent="0.2">
      <c r="B1" s="2" t="s">
        <v>0</v>
      </c>
      <c r="C1" s="2"/>
      <c r="D1" s="3"/>
      <c r="E1" s="3"/>
      <c r="F1" s="3" t="s">
        <v>11</v>
      </c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</row>
    <row r="2" spans="2:195" s="6" customFormat="1" x14ac:dyDescent="0.2">
      <c r="C2" s="7"/>
      <c r="D2"/>
      <c r="E2"/>
      <c r="F2" s="4"/>
      <c r="G2"/>
    </row>
    <row r="3" spans="2:195" s="8" customFormat="1" ht="22.5" x14ac:dyDescent="0.2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</row>
    <row r="4" spans="2:195" s="9" customFormat="1" ht="15" x14ac:dyDescent="0.2">
      <c r="B4" s="29">
        <v>2021</v>
      </c>
      <c r="C4" s="30"/>
      <c r="D4" s="30"/>
      <c r="E4" s="30"/>
      <c r="F4" s="31"/>
      <c r="G4"/>
    </row>
    <row r="5" spans="2:195" s="9" customFormat="1" ht="12.75" customHeight="1" x14ac:dyDescent="0.2">
      <c r="B5" s="15" t="s">
        <v>13</v>
      </c>
      <c r="C5" s="16"/>
      <c r="D5" s="16"/>
      <c r="E5" s="16"/>
      <c r="F5" s="24"/>
      <c r="G5"/>
    </row>
    <row r="6" spans="2:195" s="9" customFormat="1" ht="24" customHeight="1" x14ac:dyDescent="0.2">
      <c r="B6" s="19" t="s">
        <v>17</v>
      </c>
      <c r="C6" s="22" t="s">
        <v>15</v>
      </c>
      <c r="D6" s="21">
        <v>44498</v>
      </c>
      <c r="E6" s="37">
        <v>74545.369180000009</v>
      </c>
      <c r="F6" s="18">
        <v>10019</v>
      </c>
      <c r="G6"/>
    </row>
    <row r="7" spans="2:195" s="9" customFormat="1" ht="24" customHeight="1" x14ac:dyDescent="0.2">
      <c r="B7" s="19" t="s">
        <v>18</v>
      </c>
      <c r="C7" s="22" t="s">
        <v>15</v>
      </c>
      <c r="D7" s="21">
        <v>44498</v>
      </c>
      <c r="E7" s="37">
        <v>45218.685549999995</v>
      </c>
      <c r="F7" s="18">
        <v>9936</v>
      </c>
      <c r="G7"/>
    </row>
    <row r="8" spans="2:195" s="9" customFormat="1" ht="24" customHeight="1" x14ac:dyDescent="0.2">
      <c r="B8" s="19" t="s">
        <v>19</v>
      </c>
      <c r="C8" s="22" t="s">
        <v>15</v>
      </c>
      <c r="D8" s="21">
        <v>44498</v>
      </c>
      <c r="E8" s="37">
        <v>6055.2811200000006</v>
      </c>
      <c r="F8" s="18">
        <v>4350</v>
      </c>
      <c r="G8"/>
    </row>
    <row r="9" spans="2:195" s="9" customFormat="1" ht="24" customHeight="1" x14ac:dyDescent="0.2">
      <c r="B9" s="19" t="s">
        <v>20</v>
      </c>
      <c r="C9" s="22" t="s">
        <v>15</v>
      </c>
      <c r="D9" s="21">
        <v>44498</v>
      </c>
      <c r="E9" s="37">
        <v>21995.958920000001</v>
      </c>
      <c r="F9" s="18">
        <v>44472</v>
      </c>
      <c r="G9"/>
    </row>
    <row r="10" spans="2:195" s="9" customFormat="1" ht="24" customHeight="1" x14ac:dyDescent="0.2">
      <c r="B10" s="19" t="s">
        <v>21</v>
      </c>
      <c r="C10" s="22" t="s">
        <v>15</v>
      </c>
      <c r="D10" s="21">
        <v>44498</v>
      </c>
      <c r="E10" s="37">
        <v>122753.80408</v>
      </c>
      <c r="F10" s="18">
        <v>127041</v>
      </c>
      <c r="G10"/>
    </row>
    <row r="11" spans="2:195" s="9" customFormat="1" ht="24" customHeight="1" x14ac:dyDescent="0.2">
      <c r="B11" s="19" t="s">
        <v>22</v>
      </c>
      <c r="C11" s="22" t="s">
        <v>16</v>
      </c>
      <c r="D11" s="21">
        <v>44498</v>
      </c>
      <c r="E11" s="37">
        <v>169561.87251999998</v>
      </c>
      <c r="F11" s="18">
        <v>91752</v>
      </c>
      <c r="G11"/>
    </row>
    <row r="12" spans="2:195" s="9" customFormat="1" ht="24" customHeight="1" x14ac:dyDescent="0.2">
      <c r="B12" s="19" t="s">
        <v>23</v>
      </c>
      <c r="C12" s="22" t="s">
        <v>16</v>
      </c>
      <c r="D12" s="21">
        <v>44498</v>
      </c>
      <c r="E12" s="37">
        <v>1383.32574</v>
      </c>
      <c r="F12" s="18">
        <v>1635</v>
      </c>
      <c r="G12"/>
    </row>
    <row r="13" spans="2:195" s="9" customFormat="1" ht="24" customHeight="1" x14ac:dyDescent="0.2">
      <c r="B13" s="19" t="s">
        <v>24</v>
      </c>
      <c r="C13" s="22" t="s">
        <v>16</v>
      </c>
      <c r="D13" s="21">
        <v>44498</v>
      </c>
      <c r="E13" s="37">
        <v>26770.817849999999</v>
      </c>
      <c r="F13" s="18">
        <v>45019</v>
      </c>
      <c r="G13"/>
    </row>
    <row r="14" spans="2:195" s="9" customFormat="1" ht="24" customHeight="1" x14ac:dyDescent="0.2">
      <c r="B14" s="19" t="s">
        <v>25</v>
      </c>
      <c r="C14" s="22" t="s">
        <v>16</v>
      </c>
      <c r="D14" s="21">
        <v>44498</v>
      </c>
      <c r="E14" s="37">
        <v>4434.29205</v>
      </c>
      <c r="F14" s="18">
        <v>988</v>
      </c>
      <c r="G14"/>
    </row>
    <row r="15" spans="2:195" s="9" customFormat="1" ht="24" customHeight="1" x14ac:dyDescent="0.2">
      <c r="B15" s="19" t="s">
        <v>26</v>
      </c>
      <c r="C15" s="22" t="s">
        <v>16</v>
      </c>
      <c r="D15" s="21">
        <v>44498</v>
      </c>
      <c r="E15" s="37">
        <v>2185.3086400000002</v>
      </c>
      <c r="F15" s="18">
        <v>271</v>
      </c>
      <c r="G15"/>
    </row>
    <row r="16" spans="2:195" s="9" customFormat="1" ht="24" customHeight="1" x14ac:dyDescent="0.2">
      <c r="B16" s="19" t="s">
        <v>27</v>
      </c>
      <c r="C16" s="22" t="s">
        <v>16</v>
      </c>
      <c r="D16" s="21">
        <v>44498</v>
      </c>
      <c r="E16" s="37">
        <v>27412.020120000001</v>
      </c>
      <c r="F16" s="18">
        <v>17884</v>
      </c>
      <c r="G16"/>
    </row>
    <row r="17" spans="2:7" s="9" customFormat="1" ht="24" customHeight="1" x14ac:dyDescent="0.2">
      <c r="B17" s="19" t="s">
        <v>28</v>
      </c>
      <c r="C17" s="22" t="s">
        <v>16</v>
      </c>
      <c r="D17" s="21">
        <v>44498</v>
      </c>
      <c r="E17" s="37">
        <v>10321.55233</v>
      </c>
      <c r="F17" s="18">
        <v>1721</v>
      </c>
      <c r="G17"/>
    </row>
    <row r="18" spans="2:7" s="9" customFormat="1" ht="24" customHeight="1" x14ac:dyDescent="0.2">
      <c r="B18" s="19" t="s">
        <v>29</v>
      </c>
      <c r="C18" s="22" t="s">
        <v>16</v>
      </c>
      <c r="D18" s="21">
        <v>44498</v>
      </c>
      <c r="E18" s="17">
        <v>43875.238899999997</v>
      </c>
      <c r="F18" s="20">
        <v>15145</v>
      </c>
      <c r="G18"/>
    </row>
    <row r="19" spans="2:7" s="9" customFormat="1" ht="19.5" customHeight="1" x14ac:dyDescent="0.2">
      <c r="B19" s="25" t="s">
        <v>14</v>
      </c>
      <c r="C19" s="26"/>
      <c r="D19" s="26"/>
      <c r="E19" s="27">
        <f>SUM(E6:E18)</f>
        <v>556513.527</v>
      </c>
      <c r="F19" s="28"/>
      <c r="G19"/>
    </row>
    <row r="20" spans="2:7" s="9" customFormat="1" ht="12.75" customHeight="1" x14ac:dyDescent="0.2">
      <c r="B20" s="15" t="s">
        <v>6</v>
      </c>
      <c r="C20" s="16"/>
      <c r="D20" s="16"/>
      <c r="E20" s="16"/>
      <c r="F20" s="24"/>
      <c r="G20"/>
    </row>
    <row r="21" spans="2:7" s="9" customFormat="1" ht="19.5" customHeight="1" x14ac:dyDescent="0.2">
      <c r="B21" s="19" t="s">
        <v>17</v>
      </c>
      <c r="C21" s="22" t="s">
        <v>15</v>
      </c>
      <c r="D21" s="21">
        <v>44530</v>
      </c>
      <c r="E21" s="37">
        <v>3737.2021400000003</v>
      </c>
      <c r="F21" s="18">
        <v>724</v>
      </c>
      <c r="G21"/>
    </row>
    <row r="22" spans="2:7" s="9" customFormat="1" ht="19.5" customHeight="1" x14ac:dyDescent="0.2">
      <c r="B22" s="19" t="s">
        <v>18</v>
      </c>
      <c r="C22" s="22" t="s">
        <v>15</v>
      </c>
      <c r="D22" s="21">
        <v>44530</v>
      </c>
      <c r="E22" s="37">
        <v>310.33292</v>
      </c>
      <c r="F22" s="18">
        <v>74</v>
      </c>
      <c r="G22"/>
    </row>
    <row r="23" spans="2:7" s="9" customFormat="1" ht="19.5" customHeight="1" x14ac:dyDescent="0.2">
      <c r="B23" s="19" t="s">
        <v>30</v>
      </c>
      <c r="C23" s="22" t="s">
        <v>15</v>
      </c>
      <c r="D23" s="21">
        <v>44530</v>
      </c>
      <c r="E23" s="37">
        <v>10252.275099999999</v>
      </c>
      <c r="F23" s="18">
        <v>7646</v>
      </c>
      <c r="G23"/>
    </row>
    <row r="24" spans="2:7" s="9" customFormat="1" ht="19.5" customHeight="1" x14ac:dyDescent="0.2">
      <c r="B24" s="19" t="s">
        <v>19</v>
      </c>
      <c r="C24" s="22" t="s">
        <v>15</v>
      </c>
      <c r="D24" s="21">
        <v>44530</v>
      </c>
      <c r="E24" s="37">
        <v>55.1873</v>
      </c>
      <c r="F24" s="18">
        <v>39</v>
      </c>
      <c r="G24"/>
    </row>
    <row r="25" spans="2:7" s="9" customFormat="1" ht="19.5" customHeight="1" x14ac:dyDescent="0.2">
      <c r="B25" s="19" t="s">
        <v>22</v>
      </c>
      <c r="C25" s="22" t="s">
        <v>16</v>
      </c>
      <c r="D25" s="21">
        <v>44530</v>
      </c>
      <c r="E25" s="37">
        <v>5361.0618199999999</v>
      </c>
      <c r="F25" s="18">
        <v>1891</v>
      </c>
      <c r="G25"/>
    </row>
    <row r="26" spans="2:7" s="9" customFormat="1" ht="19.5" customHeight="1" x14ac:dyDescent="0.2">
      <c r="B26" s="19" t="s">
        <v>23</v>
      </c>
      <c r="C26" s="22" t="s">
        <v>16</v>
      </c>
      <c r="D26" s="21">
        <v>44530</v>
      </c>
      <c r="E26" s="37">
        <v>31.349450000000001</v>
      </c>
      <c r="F26" s="18">
        <v>42</v>
      </c>
      <c r="G26"/>
    </row>
    <row r="27" spans="2:7" s="9" customFormat="1" ht="19.5" customHeight="1" x14ac:dyDescent="0.2">
      <c r="B27" s="19" t="s">
        <v>27</v>
      </c>
      <c r="C27" s="22" t="s">
        <v>16</v>
      </c>
      <c r="D27" s="21">
        <v>44530</v>
      </c>
      <c r="E27" s="37">
        <v>159.76695999999998</v>
      </c>
      <c r="F27" s="18">
        <v>40</v>
      </c>
      <c r="G27"/>
    </row>
    <row r="28" spans="2:7" s="9" customFormat="1" ht="19.5" customHeight="1" x14ac:dyDescent="0.2">
      <c r="B28" s="19" t="s">
        <v>31</v>
      </c>
      <c r="C28" s="22" t="s">
        <v>32</v>
      </c>
      <c r="D28" s="21">
        <v>44530</v>
      </c>
      <c r="E28" s="37">
        <v>1.40191</v>
      </c>
      <c r="F28" s="20" t="s">
        <v>34</v>
      </c>
      <c r="G28"/>
    </row>
    <row r="29" spans="2:7" s="9" customFormat="1" ht="24" customHeight="1" x14ac:dyDescent="0.2">
      <c r="B29" s="19" t="s">
        <v>33</v>
      </c>
      <c r="C29" s="22" t="s">
        <v>32</v>
      </c>
      <c r="D29" s="21">
        <v>44530</v>
      </c>
      <c r="E29" s="17">
        <v>6408.3053899999995</v>
      </c>
      <c r="F29" s="18">
        <v>2347</v>
      </c>
      <c r="G29"/>
    </row>
    <row r="30" spans="2:7" s="9" customFormat="1" ht="19.5" customHeight="1" x14ac:dyDescent="0.2">
      <c r="B30" s="25" t="s">
        <v>7</v>
      </c>
      <c r="C30" s="26"/>
      <c r="D30" s="26"/>
      <c r="E30" s="27">
        <f>SUM(E21:E29)</f>
        <v>26316.882989999998</v>
      </c>
      <c r="F30" s="28"/>
      <c r="G30"/>
    </row>
    <row r="31" spans="2:7" s="9" customFormat="1" ht="12.75" customHeight="1" x14ac:dyDescent="0.2">
      <c r="B31" s="15" t="s">
        <v>35</v>
      </c>
      <c r="C31" s="16"/>
      <c r="D31" s="16"/>
      <c r="E31" s="16"/>
      <c r="F31" s="24"/>
      <c r="G31"/>
    </row>
    <row r="32" spans="2:7" s="9" customFormat="1" ht="19.5" customHeight="1" x14ac:dyDescent="0.2">
      <c r="B32" s="38" t="s">
        <v>17</v>
      </c>
      <c r="C32" s="39" t="s">
        <v>37</v>
      </c>
      <c r="D32" s="40">
        <v>44560</v>
      </c>
      <c r="E32" s="37">
        <v>13559.18685</v>
      </c>
      <c r="F32" s="18">
        <v>9981</v>
      </c>
      <c r="G32"/>
    </row>
    <row r="33" spans="2:7" s="9" customFormat="1" ht="19.5" customHeight="1" x14ac:dyDescent="0.2">
      <c r="B33" s="38" t="s">
        <v>18</v>
      </c>
      <c r="C33" s="39" t="s">
        <v>37</v>
      </c>
      <c r="D33" s="40">
        <v>44560</v>
      </c>
      <c r="E33" s="37">
        <v>7502.9738399999997</v>
      </c>
      <c r="F33" s="18">
        <v>9362</v>
      </c>
      <c r="G33"/>
    </row>
    <row r="34" spans="2:7" s="9" customFormat="1" ht="19.5" customHeight="1" x14ac:dyDescent="0.2">
      <c r="B34" s="38" t="s">
        <v>38</v>
      </c>
      <c r="C34" s="39" t="s">
        <v>32</v>
      </c>
      <c r="D34" s="40">
        <v>44560</v>
      </c>
      <c r="E34" s="37">
        <v>5224.4082500000004</v>
      </c>
      <c r="F34" s="18">
        <v>1110</v>
      </c>
      <c r="G34"/>
    </row>
    <row r="35" spans="2:7" s="9" customFormat="1" ht="19.5" customHeight="1" x14ac:dyDescent="0.2">
      <c r="B35" s="38" t="s">
        <v>19</v>
      </c>
      <c r="C35" s="39" t="s">
        <v>37</v>
      </c>
      <c r="D35" s="40">
        <v>44560</v>
      </c>
      <c r="E35" s="37">
        <v>1062.91443</v>
      </c>
      <c r="F35" s="18">
        <v>4215</v>
      </c>
      <c r="G35"/>
    </row>
    <row r="36" spans="2:7" s="9" customFormat="1" ht="19.5" customHeight="1" x14ac:dyDescent="0.2">
      <c r="B36" s="38" t="s">
        <v>20</v>
      </c>
      <c r="C36" s="39" t="s">
        <v>37</v>
      </c>
      <c r="D36" s="40">
        <v>44560</v>
      </c>
      <c r="E36" s="37">
        <v>3912.7013400000001</v>
      </c>
      <c r="F36" s="18">
        <v>43881</v>
      </c>
      <c r="G36"/>
    </row>
    <row r="37" spans="2:7" s="9" customFormat="1" ht="19.5" customHeight="1" x14ac:dyDescent="0.2">
      <c r="B37" s="41" t="s">
        <v>39</v>
      </c>
      <c r="C37" s="39" t="s">
        <v>32</v>
      </c>
      <c r="D37" s="40">
        <v>44560</v>
      </c>
      <c r="E37" s="37">
        <v>8285.6939000000002</v>
      </c>
      <c r="F37" s="18">
        <v>5208</v>
      </c>
      <c r="G37"/>
    </row>
    <row r="38" spans="2:7" s="9" customFormat="1" ht="19.5" customHeight="1" x14ac:dyDescent="0.2">
      <c r="B38" s="38" t="s">
        <v>21</v>
      </c>
      <c r="C38" s="39" t="s">
        <v>37</v>
      </c>
      <c r="D38" s="40">
        <v>44560</v>
      </c>
      <c r="E38" s="37">
        <v>22291.289079999999</v>
      </c>
      <c r="F38" s="18">
        <v>125647</v>
      </c>
      <c r="G38"/>
    </row>
    <row r="39" spans="2:7" s="9" customFormat="1" ht="19.5" customHeight="1" x14ac:dyDescent="0.2">
      <c r="B39" s="38" t="s">
        <v>22</v>
      </c>
      <c r="C39" s="39" t="s">
        <v>40</v>
      </c>
      <c r="D39" s="40">
        <v>44560</v>
      </c>
      <c r="E39" s="37">
        <v>66698.530749999991</v>
      </c>
      <c r="F39" s="18">
        <v>94151</v>
      </c>
      <c r="G39"/>
    </row>
    <row r="40" spans="2:7" s="9" customFormat="1" ht="19.5" customHeight="1" x14ac:dyDescent="0.2">
      <c r="B40" s="38" t="s">
        <v>23</v>
      </c>
      <c r="C40" s="39" t="s">
        <v>40</v>
      </c>
      <c r="D40" s="40">
        <v>44560</v>
      </c>
      <c r="E40" s="37">
        <v>895.12054000000001</v>
      </c>
      <c r="F40" s="18">
        <v>1999</v>
      </c>
      <c r="G40"/>
    </row>
    <row r="41" spans="2:7" s="9" customFormat="1" ht="22.5" customHeight="1" x14ac:dyDescent="0.2">
      <c r="B41" s="38" t="s">
        <v>41</v>
      </c>
      <c r="C41" s="39" t="s">
        <v>40</v>
      </c>
      <c r="D41" s="40">
        <v>44560</v>
      </c>
      <c r="E41" s="37">
        <v>171522.02308999997</v>
      </c>
      <c r="F41" s="18">
        <v>93718</v>
      </c>
      <c r="G41"/>
    </row>
    <row r="42" spans="2:7" s="9" customFormat="1" ht="19.5" customHeight="1" x14ac:dyDescent="0.2">
      <c r="B42" s="38" t="s">
        <v>42</v>
      </c>
      <c r="C42" s="39" t="s">
        <v>40</v>
      </c>
      <c r="D42" s="40">
        <v>44560</v>
      </c>
      <c r="E42" s="37">
        <v>41079.161690000001</v>
      </c>
      <c r="F42" s="18">
        <v>94177</v>
      </c>
      <c r="G42"/>
    </row>
    <row r="43" spans="2:7" s="9" customFormat="1" ht="19.5" customHeight="1" x14ac:dyDescent="0.2">
      <c r="B43" s="38" t="s">
        <v>24</v>
      </c>
      <c r="C43" s="39" t="s">
        <v>40</v>
      </c>
      <c r="D43" s="40">
        <v>44560</v>
      </c>
      <c r="E43" s="37">
        <v>10561.85649</v>
      </c>
      <c r="F43" s="18">
        <v>46226</v>
      </c>
      <c r="G43"/>
    </row>
    <row r="44" spans="2:7" s="9" customFormat="1" ht="19.5" customHeight="1" x14ac:dyDescent="0.2">
      <c r="B44" s="38" t="s">
        <v>25</v>
      </c>
      <c r="C44" s="39" t="s">
        <v>40</v>
      </c>
      <c r="D44" s="40">
        <v>44560</v>
      </c>
      <c r="E44" s="37">
        <v>1955.4446499999999</v>
      </c>
      <c r="F44" s="18">
        <v>1002</v>
      </c>
      <c r="G44"/>
    </row>
    <row r="45" spans="2:7" s="9" customFormat="1" ht="19.5" customHeight="1" x14ac:dyDescent="0.2">
      <c r="B45" s="38" t="s">
        <v>26</v>
      </c>
      <c r="C45" s="39" t="s">
        <v>40</v>
      </c>
      <c r="D45" s="40">
        <v>44560</v>
      </c>
      <c r="E45" s="37">
        <v>1000.43646</v>
      </c>
      <c r="F45" s="18">
        <v>328</v>
      </c>
      <c r="G45"/>
    </row>
    <row r="46" spans="2:7" s="9" customFormat="1" ht="19.5" customHeight="1" x14ac:dyDescent="0.2">
      <c r="B46" s="38" t="s">
        <v>27</v>
      </c>
      <c r="C46" s="39" t="s">
        <v>40</v>
      </c>
      <c r="D46" s="40">
        <v>44560</v>
      </c>
      <c r="E46" s="37">
        <v>9927.5264400000015</v>
      </c>
      <c r="F46" s="18">
        <v>17929</v>
      </c>
      <c r="G46"/>
    </row>
    <row r="47" spans="2:7" s="9" customFormat="1" ht="19.5" customHeight="1" x14ac:dyDescent="0.2">
      <c r="B47" s="38" t="s">
        <v>28</v>
      </c>
      <c r="C47" s="39" t="s">
        <v>40</v>
      </c>
      <c r="D47" s="40">
        <v>44560</v>
      </c>
      <c r="E47" s="37">
        <v>3693.9668200000001</v>
      </c>
      <c r="F47" s="18">
        <v>1725</v>
      </c>
      <c r="G47"/>
    </row>
    <row r="48" spans="2:7" s="9" customFormat="1" ht="19.5" customHeight="1" x14ac:dyDescent="0.2">
      <c r="B48" s="38" t="s">
        <v>29</v>
      </c>
      <c r="C48" s="39" t="s">
        <v>40</v>
      </c>
      <c r="D48" s="40">
        <v>44560</v>
      </c>
      <c r="E48" s="37">
        <v>15813.86954</v>
      </c>
      <c r="F48" s="18">
        <v>15185</v>
      </c>
      <c r="G48"/>
    </row>
    <row r="49" spans="2:7" s="9" customFormat="1" ht="24" customHeight="1" x14ac:dyDescent="0.2">
      <c r="B49" s="38" t="s">
        <v>43</v>
      </c>
      <c r="C49" s="39" t="s">
        <v>32</v>
      </c>
      <c r="D49" s="40">
        <v>44560</v>
      </c>
      <c r="E49" s="37">
        <v>459.15199999999999</v>
      </c>
      <c r="F49" s="18">
        <v>126</v>
      </c>
      <c r="G49"/>
    </row>
    <row r="50" spans="2:7" s="9" customFormat="1" ht="24" customHeight="1" x14ac:dyDescent="0.2">
      <c r="B50" s="38" t="s">
        <v>44</v>
      </c>
      <c r="C50" s="39" t="s">
        <v>32</v>
      </c>
      <c r="D50" s="40">
        <v>44560</v>
      </c>
      <c r="E50" s="17">
        <v>1222.3254199999999</v>
      </c>
      <c r="F50" s="18">
        <v>290</v>
      </c>
      <c r="G50"/>
    </row>
    <row r="51" spans="2:7" s="9" customFormat="1" ht="19.5" customHeight="1" x14ac:dyDescent="0.2">
      <c r="B51" s="25" t="s">
        <v>36</v>
      </c>
      <c r="C51" s="26"/>
      <c r="D51" s="26"/>
      <c r="E51" s="27">
        <f>SUM(E32:E50)</f>
        <v>386668.58157999988</v>
      </c>
      <c r="F51" s="28"/>
      <c r="G51"/>
    </row>
    <row r="52" spans="2:7" ht="19.5" customHeight="1" x14ac:dyDescent="0.2">
      <c r="B52" s="32" t="s">
        <v>10</v>
      </c>
      <c r="C52" s="33"/>
      <c r="D52" s="33"/>
      <c r="E52" s="34">
        <f>+E19+E30+E51</f>
        <v>969498.99156999984</v>
      </c>
      <c r="F52" s="35"/>
    </row>
    <row r="53" spans="2:7" s="9" customFormat="1" ht="15" x14ac:dyDescent="0.2">
      <c r="B53" s="29">
        <v>2022</v>
      </c>
      <c r="C53" s="30"/>
      <c r="D53" s="30"/>
      <c r="E53" s="30"/>
      <c r="F53" s="31"/>
      <c r="G53"/>
    </row>
    <row r="54" spans="2:7" s="9" customFormat="1" ht="12.75" customHeight="1" x14ac:dyDescent="0.2">
      <c r="B54" s="15" t="s">
        <v>45</v>
      </c>
      <c r="C54" s="16"/>
      <c r="D54" s="16"/>
      <c r="E54" s="16"/>
      <c r="F54" s="24"/>
      <c r="G54"/>
    </row>
    <row r="55" spans="2:7" s="9" customFormat="1" ht="19.5" customHeight="1" x14ac:dyDescent="0.2">
      <c r="B55" s="19" t="s">
        <v>17</v>
      </c>
      <c r="C55" s="23" t="s">
        <v>37</v>
      </c>
      <c r="D55" s="21">
        <v>44592</v>
      </c>
      <c r="E55" s="37">
        <v>500.72787</v>
      </c>
      <c r="F55" s="20">
        <v>199</v>
      </c>
      <c r="G55"/>
    </row>
    <row r="56" spans="2:7" s="9" customFormat="1" ht="19.5" customHeight="1" x14ac:dyDescent="0.2">
      <c r="B56" s="19" t="s">
        <v>18</v>
      </c>
      <c r="C56" s="23" t="s">
        <v>37</v>
      </c>
      <c r="D56" s="21">
        <v>44592</v>
      </c>
      <c r="E56" s="37">
        <v>374.05781999999999</v>
      </c>
      <c r="F56" s="20">
        <v>304</v>
      </c>
      <c r="G56"/>
    </row>
    <row r="57" spans="2:7" s="9" customFormat="1" ht="19.5" customHeight="1" x14ac:dyDescent="0.2">
      <c r="B57" s="19" t="s">
        <v>30</v>
      </c>
      <c r="C57" s="23" t="s">
        <v>37</v>
      </c>
      <c r="D57" s="21">
        <v>44592</v>
      </c>
      <c r="E57" s="37">
        <v>1813.8491299999998</v>
      </c>
      <c r="F57" s="20">
        <v>7556</v>
      </c>
      <c r="G57"/>
    </row>
    <row r="58" spans="2:7" s="9" customFormat="1" ht="19.5" customHeight="1" x14ac:dyDescent="0.2">
      <c r="B58" s="19" t="s">
        <v>19</v>
      </c>
      <c r="C58" s="23" t="s">
        <v>37</v>
      </c>
      <c r="D58" s="21">
        <v>44592</v>
      </c>
      <c r="E58" s="37">
        <v>122.03049</v>
      </c>
      <c r="F58" s="20">
        <v>94</v>
      </c>
      <c r="G58"/>
    </row>
    <row r="59" spans="2:7" s="9" customFormat="1" ht="19.5" customHeight="1" x14ac:dyDescent="0.2">
      <c r="B59" s="19" t="s">
        <v>48</v>
      </c>
      <c r="C59" s="23" t="s">
        <v>32</v>
      </c>
      <c r="D59" s="21">
        <v>44592</v>
      </c>
      <c r="E59" s="37">
        <v>3800.2618399999997</v>
      </c>
      <c r="F59" s="20">
        <v>645</v>
      </c>
      <c r="G59"/>
    </row>
    <row r="60" spans="2:7" s="9" customFormat="1" ht="19.5" customHeight="1" x14ac:dyDescent="0.2">
      <c r="B60" s="19" t="s">
        <v>20</v>
      </c>
      <c r="C60" s="23" t="s">
        <v>37</v>
      </c>
      <c r="D60" s="21">
        <v>44592</v>
      </c>
      <c r="E60" s="37">
        <v>107.27981</v>
      </c>
      <c r="F60" s="20">
        <v>484</v>
      </c>
      <c r="G60"/>
    </row>
    <row r="61" spans="2:7" s="9" customFormat="1" ht="19.5" customHeight="1" x14ac:dyDescent="0.2">
      <c r="B61" s="19" t="s">
        <v>39</v>
      </c>
      <c r="C61" s="23" t="s">
        <v>32</v>
      </c>
      <c r="D61" s="21">
        <v>44592</v>
      </c>
      <c r="E61" s="37">
        <v>132.47056000000001</v>
      </c>
      <c r="F61" s="20">
        <v>193</v>
      </c>
      <c r="G61"/>
    </row>
    <row r="62" spans="2:7" s="9" customFormat="1" ht="19.5" customHeight="1" x14ac:dyDescent="0.2">
      <c r="B62" s="19" t="s">
        <v>21</v>
      </c>
      <c r="C62" s="23" t="s">
        <v>37</v>
      </c>
      <c r="D62" s="21">
        <v>44592</v>
      </c>
      <c r="E62" s="37">
        <v>488.25815999999998</v>
      </c>
      <c r="F62" s="20">
        <v>1323</v>
      </c>
      <c r="G62"/>
    </row>
    <row r="63" spans="2:7" s="9" customFormat="1" ht="19.5" customHeight="1" x14ac:dyDescent="0.2">
      <c r="B63" s="19" t="s">
        <v>22</v>
      </c>
      <c r="C63" s="23" t="s">
        <v>40</v>
      </c>
      <c r="D63" s="21">
        <v>44592</v>
      </c>
      <c r="E63" s="37">
        <v>5377.9185200000002</v>
      </c>
      <c r="F63" s="20">
        <v>670</v>
      </c>
      <c r="G63"/>
    </row>
    <row r="64" spans="2:7" s="9" customFormat="1" ht="19.5" customHeight="1" x14ac:dyDescent="0.2">
      <c r="B64" s="19" t="s">
        <v>23</v>
      </c>
      <c r="C64" s="23" t="s">
        <v>40</v>
      </c>
      <c r="D64" s="21">
        <v>44592</v>
      </c>
      <c r="E64" s="37">
        <v>58.414670000000001</v>
      </c>
      <c r="F64" s="20">
        <v>43</v>
      </c>
      <c r="G64"/>
    </row>
    <row r="65" spans="2:7" s="9" customFormat="1" ht="24" customHeight="1" x14ac:dyDescent="0.2">
      <c r="B65" s="19" t="s">
        <v>41</v>
      </c>
      <c r="C65" s="23" t="s">
        <v>40</v>
      </c>
      <c r="D65" s="21">
        <v>44592</v>
      </c>
      <c r="E65" s="37">
        <v>4078.0982100000001</v>
      </c>
      <c r="F65" s="20">
        <v>674</v>
      </c>
      <c r="G65"/>
    </row>
    <row r="66" spans="2:7" s="9" customFormat="1" ht="19.5" customHeight="1" x14ac:dyDescent="0.2">
      <c r="B66" s="19" t="s">
        <v>42</v>
      </c>
      <c r="C66" s="23" t="s">
        <v>40</v>
      </c>
      <c r="D66" s="21">
        <v>44592</v>
      </c>
      <c r="E66" s="37">
        <v>335.53321999999997</v>
      </c>
      <c r="F66" s="20">
        <v>659</v>
      </c>
      <c r="G66"/>
    </row>
    <row r="67" spans="2:7" s="9" customFormat="1" ht="19.5" customHeight="1" x14ac:dyDescent="0.2">
      <c r="B67" s="19" t="s">
        <v>27</v>
      </c>
      <c r="C67" s="23" t="s">
        <v>40</v>
      </c>
      <c r="D67" s="21">
        <v>44592</v>
      </c>
      <c r="E67" s="37">
        <v>36.445419999999999</v>
      </c>
      <c r="F67" s="20">
        <v>39</v>
      </c>
      <c r="G67"/>
    </row>
    <row r="68" spans="2:7" s="9" customFormat="1" ht="24" customHeight="1" x14ac:dyDescent="0.2">
      <c r="B68" s="19" t="s">
        <v>43</v>
      </c>
      <c r="C68" s="23" t="s">
        <v>32</v>
      </c>
      <c r="D68" s="21">
        <v>44592</v>
      </c>
      <c r="E68" s="37">
        <v>12.65428</v>
      </c>
      <c r="F68" s="20">
        <v>5</v>
      </c>
      <c r="G68"/>
    </row>
    <row r="69" spans="2:7" s="9" customFormat="1" ht="24" customHeight="1" x14ac:dyDescent="0.2">
      <c r="B69" s="19" t="s">
        <v>44</v>
      </c>
      <c r="C69" s="23" t="s">
        <v>32</v>
      </c>
      <c r="D69" s="21">
        <v>44592</v>
      </c>
      <c r="E69" s="37">
        <v>20.008400000000002</v>
      </c>
      <c r="F69" s="20">
        <v>5</v>
      </c>
      <c r="G69"/>
    </row>
    <row r="70" spans="2:7" s="9" customFormat="1" ht="24" customHeight="1" x14ac:dyDescent="0.2">
      <c r="B70" s="19" t="s">
        <v>33</v>
      </c>
      <c r="C70" s="23" t="s">
        <v>32</v>
      </c>
      <c r="D70" s="21">
        <v>44592</v>
      </c>
      <c r="E70" s="17">
        <v>38.841999999999999</v>
      </c>
      <c r="F70" s="20">
        <v>19</v>
      </c>
      <c r="G70"/>
    </row>
    <row r="71" spans="2:7" s="9" customFormat="1" ht="19.5" customHeight="1" x14ac:dyDescent="0.2">
      <c r="B71" s="25" t="s">
        <v>46</v>
      </c>
      <c r="C71" s="26"/>
      <c r="D71" s="26"/>
      <c r="E71" s="27">
        <f>SUM(E55:E70)</f>
        <v>17296.850399999999</v>
      </c>
      <c r="F71" s="28"/>
      <c r="G71"/>
    </row>
    <row r="72" spans="2:7" s="9" customFormat="1" ht="12.75" customHeight="1" x14ac:dyDescent="0.2">
      <c r="B72" s="15" t="s">
        <v>49</v>
      </c>
      <c r="C72" s="16"/>
      <c r="D72" s="16"/>
      <c r="E72" s="16"/>
      <c r="F72" s="24"/>
      <c r="G72"/>
    </row>
    <row r="73" spans="2:7" s="9" customFormat="1" ht="19.5" customHeight="1" x14ac:dyDescent="0.2">
      <c r="B73" s="19" t="s">
        <v>17</v>
      </c>
      <c r="C73" s="23" t="s">
        <v>37</v>
      </c>
      <c r="D73" s="21">
        <v>44620</v>
      </c>
      <c r="E73" s="37">
        <v>363.96021999999999</v>
      </c>
      <c r="F73" s="20">
        <v>110</v>
      </c>
      <c r="G73"/>
    </row>
    <row r="74" spans="2:7" s="9" customFormat="1" ht="19.5" customHeight="1" x14ac:dyDescent="0.2">
      <c r="B74" s="19" t="s">
        <v>18</v>
      </c>
      <c r="C74" s="23" t="s">
        <v>37</v>
      </c>
      <c r="D74" s="21">
        <v>44620</v>
      </c>
      <c r="E74" s="37">
        <v>206.49932000000001</v>
      </c>
      <c r="F74" s="20">
        <v>216</v>
      </c>
      <c r="G74"/>
    </row>
    <row r="75" spans="2:7" s="9" customFormat="1" ht="19.5" customHeight="1" x14ac:dyDescent="0.2">
      <c r="B75" s="19" t="s">
        <v>19</v>
      </c>
      <c r="C75" s="23" t="s">
        <v>37</v>
      </c>
      <c r="D75" s="21">
        <v>44620</v>
      </c>
      <c r="E75" s="37">
        <v>22.567509999999999</v>
      </c>
      <c r="F75" s="20">
        <v>67</v>
      </c>
      <c r="G75"/>
    </row>
    <row r="76" spans="2:7" s="9" customFormat="1" ht="19.5" customHeight="1" x14ac:dyDescent="0.2">
      <c r="B76" s="19" t="s">
        <v>48</v>
      </c>
      <c r="C76" s="23" t="s">
        <v>32</v>
      </c>
      <c r="D76" s="21">
        <v>44620</v>
      </c>
      <c r="E76" s="37">
        <v>141.0805</v>
      </c>
      <c r="F76" s="20">
        <v>24</v>
      </c>
      <c r="G76"/>
    </row>
    <row r="77" spans="2:7" s="9" customFormat="1" ht="19.5" customHeight="1" x14ac:dyDescent="0.2">
      <c r="B77" s="19" t="s">
        <v>51</v>
      </c>
      <c r="C77" s="23" t="s">
        <v>32</v>
      </c>
      <c r="D77" s="21">
        <v>44620</v>
      </c>
      <c r="E77" s="37">
        <v>9216.23</v>
      </c>
      <c r="F77" s="20">
        <v>8205</v>
      </c>
      <c r="G77"/>
    </row>
    <row r="78" spans="2:7" s="9" customFormat="1" ht="19.5" customHeight="1" x14ac:dyDescent="0.2">
      <c r="B78" s="19" t="s">
        <v>39</v>
      </c>
      <c r="C78" s="23" t="s">
        <v>32</v>
      </c>
      <c r="D78" s="21">
        <v>44620</v>
      </c>
      <c r="E78" s="37">
        <v>70.15397999999999</v>
      </c>
      <c r="F78" s="20">
        <v>63</v>
      </c>
      <c r="G78"/>
    </row>
    <row r="79" spans="2:7" s="9" customFormat="1" ht="19.5" customHeight="1" x14ac:dyDescent="0.2">
      <c r="B79" s="19" t="s">
        <v>52</v>
      </c>
      <c r="C79" s="23" t="s">
        <v>32</v>
      </c>
      <c r="D79" s="21">
        <v>44620</v>
      </c>
      <c r="E79" s="37">
        <v>112.86185</v>
      </c>
      <c r="F79" s="20">
        <v>575</v>
      </c>
      <c r="G79"/>
    </row>
    <row r="80" spans="2:7" s="9" customFormat="1" ht="19.5" customHeight="1" x14ac:dyDescent="0.2">
      <c r="B80" s="19" t="s">
        <v>53</v>
      </c>
      <c r="C80" s="23" t="s">
        <v>32</v>
      </c>
      <c r="D80" s="21">
        <v>44620</v>
      </c>
      <c r="E80" s="37">
        <v>10.683999999999999</v>
      </c>
      <c r="F80" s="20">
        <v>11</v>
      </c>
      <c r="G80"/>
    </row>
    <row r="81" spans="2:7" s="9" customFormat="1" ht="19.5" customHeight="1" x14ac:dyDescent="0.2">
      <c r="B81" s="19" t="s">
        <v>54</v>
      </c>
      <c r="C81" s="23" t="s">
        <v>32</v>
      </c>
      <c r="D81" s="21">
        <v>44620</v>
      </c>
      <c r="E81" s="37">
        <v>15.38768</v>
      </c>
      <c r="F81" s="20">
        <v>41</v>
      </c>
      <c r="G81"/>
    </row>
    <row r="82" spans="2:7" s="9" customFormat="1" ht="19.5" customHeight="1" x14ac:dyDescent="0.2">
      <c r="B82" s="19" t="s">
        <v>22</v>
      </c>
      <c r="C82" s="23" t="s">
        <v>40</v>
      </c>
      <c r="D82" s="21">
        <v>44620</v>
      </c>
      <c r="E82" s="37">
        <v>2809.5904799999998</v>
      </c>
      <c r="F82" s="20">
        <v>530</v>
      </c>
      <c r="G82"/>
    </row>
    <row r="83" spans="2:7" s="9" customFormat="1" ht="19.5" customHeight="1" x14ac:dyDescent="0.2">
      <c r="B83" s="19" t="s">
        <v>23</v>
      </c>
      <c r="C83" s="23" t="s">
        <v>40</v>
      </c>
      <c r="D83" s="21">
        <v>44620</v>
      </c>
      <c r="E83" s="37">
        <v>112.11194</v>
      </c>
      <c r="F83" s="20">
        <v>174</v>
      </c>
      <c r="G83"/>
    </row>
    <row r="84" spans="2:7" s="9" customFormat="1" ht="24" customHeight="1" x14ac:dyDescent="0.2">
      <c r="B84" s="19" t="s">
        <v>41</v>
      </c>
      <c r="C84" s="23" t="s">
        <v>40</v>
      </c>
      <c r="D84" s="21">
        <v>44620</v>
      </c>
      <c r="E84" s="37">
        <v>2077.2730200000001</v>
      </c>
      <c r="F84" s="20">
        <v>527</v>
      </c>
      <c r="G84"/>
    </row>
    <row r="85" spans="2:7" s="9" customFormat="1" ht="19.5" customHeight="1" x14ac:dyDescent="0.2">
      <c r="B85" s="19" t="s">
        <v>42</v>
      </c>
      <c r="C85" s="23" t="s">
        <v>40</v>
      </c>
      <c r="D85" s="21">
        <v>44620</v>
      </c>
      <c r="E85" s="37">
        <v>230.31765999999999</v>
      </c>
      <c r="F85" s="20">
        <v>477</v>
      </c>
      <c r="G85"/>
    </row>
    <row r="86" spans="2:7" s="9" customFormat="1" ht="19.5" customHeight="1" x14ac:dyDescent="0.2">
      <c r="B86" s="19" t="s">
        <v>24</v>
      </c>
      <c r="C86" s="23" t="s">
        <v>40</v>
      </c>
      <c r="D86" s="21">
        <v>44620</v>
      </c>
      <c r="E86" s="37">
        <v>340.4522</v>
      </c>
      <c r="F86" s="20">
        <v>446</v>
      </c>
      <c r="G86"/>
    </row>
    <row r="87" spans="2:7" s="9" customFormat="1" ht="19.5" customHeight="1" x14ac:dyDescent="0.2">
      <c r="B87" s="19" t="s">
        <v>25</v>
      </c>
      <c r="C87" s="23" t="s">
        <v>40</v>
      </c>
      <c r="D87" s="21">
        <v>44620</v>
      </c>
      <c r="E87" s="37">
        <v>59.113239999999998</v>
      </c>
      <c r="F87" s="20">
        <v>14</v>
      </c>
      <c r="G87"/>
    </row>
    <row r="88" spans="2:7" s="9" customFormat="1" ht="19.5" customHeight="1" x14ac:dyDescent="0.2">
      <c r="B88" s="19" t="s">
        <v>26</v>
      </c>
      <c r="C88" s="23" t="s">
        <v>40</v>
      </c>
      <c r="D88" s="21">
        <v>44620</v>
      </c>
      <c r="E88" s="37">
        <v>17.746169999999999</v>
      </c>
      <c r="F88" s="20" t="s">
        <v>34</v>
      </c>
      <c r="G88"/>
    </row>
    <row r="89" spans="2:7" s="9" customFormat="1" ht="19.5" customHeight="1" x14ac:dyDescent="0.2">
      <c r="B89" s="19" t="s">
        <v>27</v>
      </c>
      <c r="C89" s="23" t="s">
        <v>40</v>
      </c>
      <c r="D89" s="21">
        <v>44620</v>
      </c>
      <c r="E89" s="37">
        <v>44.996670000000002</v>
      </c>
      <c r="F89" s="20">
        <v>242</v>
      </c>
      <c r="G89"/>
    </row>
    <row r="90" spans="2:7" s="9" customFormat="1" ht="24" customHeight="1" x14ac:dyDescent="0.2">
      <c r="B90" s="19" t="s">
        <v>29</v>
      </c>
      <c r="C90" s="23" t="s">
        <v>40</v>
      </c>
      <c r="D90" s="21">
        <v>44620</v>
      </c>
      <c r="E90" s="37">
        <v>37.34037</v>
      </c>
      <c r="F90" s="20">
        <v>33</v>
      </c>
      <c r="G90"/>
    </row>
    <row r="91" spans="2:7" s="9" customFormat="1" ht="24" customHeight="1" x14ac:dyDescent="0.2">
      <c r="B91" s="19" t="s">
        <v>43</v>
      </c>
      <c r="C91" s="23" t="s">
        <v>32</v>
      </c>
      <c r="D91" s="21">
        <v>44620</v>
      </c>
      <c r="E91" s="37">
        <v>4.6626899999999996</v>
      </c>
      <c r="F91" s="20" t="s">
        <v>34</v>
      </c>
      <c r="G91"/>
    </row>
    <row r="92" spans="2:7" s="9" customFormat="1" ht="19.5" customHeight="1" x14ac:dyDescent="0.2">
      <c r="B92" s="25" t="s">
        <v>50</v>
      </c>
      <c r="C92" s="26"/>
      <c r="D92" s="26"/>
      <c r="E92" s="27">
        <f>SUM(E73:E91)</f>
        <v>15893.029499999999</v>
      </c>
      <c r="F92" s="28"/>
      <c r="G92"/>
    </row>
    <row r="93" spans="2:7" s="9" customFormat="1" ht="12.75" customHeight="1" x14ac:dyDescent="0.2">
      <c r="B93" s="15" t="s">
        <v>55</v>
      </c>
      <c r="C93" s="16"/>
      <c r="D93" s="16"/>
      <c r="E93" s="16"/>
      <c r="F93" s="24"/>
      <c r="G93"/>
    </row>
    <row r="94" spans="2:7" s="9" customFormat="1" ht="19.5" customHeight="1" x14ac:dyDescent="0.2">
      <c r="B94" s="19" t="s">
        <v>17</v>
      </c>
      <c r="C94" s="23" t="s">
        <v>37</v>
      </c>
      <c r="D94" s="21">
        <v>44651</v>
      </c>
      <c r="E94" s="37">
        <v>302.78730000000002</v>
      </c>
      <c r="F94" s="20">
        <v>47</v>
      </c>
      <c r="G94"/>
    </row>
    <row r="95" spans="2:7" s="9" customFormat="1" ht="19.5" customHeight="1" x14ac:dyDescent="0.2">
      <c r="B95" s="19" t="s">
        <v>18</v>
      </c>
      <c r="C95" s="23" t="s">
        <v>37</v>
      </c>
      <c r="D95" s="21">
        <v>44651</v>
      </c>
      <c r="E95" s="37">
        <v>149.91279</v>
      </c>
      <c r="F95" s="20">
        <v>85</v>
      </c>
      <c r="G95"/>
    </row>
    <row r="96" spans="2:7" s="9" customFormat="1" ht="19.5" customHeight="1" x14ac:dyDescent="0.2">
      <c r="B96" s="19" t="s">
        <v>30</v>
      </c>
      <c r="C96" s="23" t="s">
        <v>37</v>
      </c>
      <c r="D96" s="21">
        <v>44651</v>
      </c>
      <c r="E96" s="37">
        <v>12.921430000000001</v>
      </c>
      <c r="F96" s="20">
        <v>52</v>
      </c>
      <c r="G96"/>
    </row>
    <row r="97" spans="2:7" s="9" customFormat="1" ht="19.5" customHeight="1" x14ac:dyDescent="0.2">
      <c r="B97" s="19" t="s">
        <v>19</v>
      </c>
      <c r="C97" s="23" t="s">
        <v>37</v>
      </c>
      <c r="D97" s="21">
        <v>44651</v>
      </c>
      <c r="E97" s="37">
        <v>20.687840000000001</v>
      </c>
      <c r="F97" s="20">
        <v>33</v>
      </c>
      <c r="G97"/>
    </row>
    <row r="98" spans="2:7" s="9" customFormat="1" ht="19.5" customHeight="1" x14ac:dyDescent="0.2">
      <c r="B98" s="19" t="s">
        <v>48</v>
      </c>
      <c r="C98" s="23" t="s">
        <v>32</v>
      </c>
      <c r="D98" s="21">
        <v>44651</v>
      </c>
      <c r="E98" s="37">
        <v>121.1657</v>
      </c>
      <c r="F98" s="20">
        <v>14</v>
      </c>
      <c r="G98"/>
    </row>
    <row r="99" spans="2:7" s="9" customFormat="1" ht="19.5" customHeight="1" x14ac:dyDescent="0.2">
      <c r="B99" s="19" t="s">
        <v>20</v>
      </c>
      <c r="C99" s="23" t="s">
        <v>37</v>
      </c>
      <c r="D99" s="21">
        <v>44651</v>
      </c>
      <c r="E99" s="37">
        <v>90.051190000000005</v>
      </c>
      <c r="F99" s="20">
        <v>316</v>
      </c>
      <c r="G99"/>
    </row>
    <row r="100" spans="2:7" s="9" customFormat="1" ht="19.5" customHeight="1" x14ac:dyDescent="0.2">
      <c r="B100" s="19" t="s">
        <v>51</v>
      </c>
      <c r="C100" s="23" t="s">
        <v>32</v>
      </c>
      <c r="D100" s="21">
        <v>44651</v>
      </c>
      <c r="E100" s="37">
        <v>317.01605999999998</v>
      </c>
      <c r="F100" s="20">
        <v>184</v>
      </c>
      <c r="G100"/>
    </row>
    <row r="101" spans="2:7" s="9" customFormat="1" ht="19.5" customHeight="1" x14ac:dyDescent="0.2">
      <c r="B101" s="19" t="s">
        <v>39</v>
      </c>
      <c r="C101" s="23" t="s">
        <v>32</v>
      </c>
      <c r="D101" s="21">
        <v>44651</v>
      </c>
      <c r="E101" s="37">
        <v>102.69436</v>
      </c>
      <c r="F101" s="20">
        <v>25</v>
      </c>
      <c r="G101"/>
    </row>
    <row r="102" spans="2:7" s="9" customFormat="1" ht="19.5" customHeight="1" x14ac:dyDescent="0.2">
      <c r="B102" s="19" t="s">
        <v>52</v>
      </c>
      <c r="C102" s="23" t="s">
        <v>32</v>
      </c>
      <c r="D102" s="21">
        <v>44651</v>
      </c>
      <c r="E102" s="37">
        <v>2.427</v>
      </c>
      <c r="F102" s="20" t="s">
        <v>34</v>
      </c>
      <c r="G102"/>
    </row>
    <row r="103" spans="2:7" s="9" customFormat="1" ht="22.5" customHeight="1" x14ac:dyDescent="0.2">
      <c r="B103" s="19" t="s">
        <v>57</v>
      </c>
      <c r="C103" s="23" t="s">
        <v>32</v>
      </c>
      <c r="D103" s="21">
        <v>44651</v>
      </c>
      <c r="E103" s="37">
        <v>426.30622999999997</v>
      </c>
      <c r="F103" s="20">
        <v>85</v>
      </c>
      <c r="G103"/>
    </row>
    <row r="104" spans="2:7" s="9" customFormat="1" ht="19.5" customHeight="1" x14ac:dyDescent="0.2">
      <c r="B104" s="19" t="s">
        <v>58</v>
      </c>
      <c r="C104" s="23" t="s">
        <v>32</v>
      </c>
      <c r="D104" s="21">
        <v>44651</v>
      </c>
      <c r="E104" s="17">
        <v>92.445899999999995</v>
      </c>
      <c r="F104" s="20">
        <v>13</v>
      </c>
      <c r="G104"/>
    </row>
    <row r="105" spans="2:7" s="9" customFormat="1" ht="19.5" customHeight="1" x14ac:dyDescent="0.2">
      <c r="B105" s="19" t="s">
        <v>21</v>
      </c>
      <c r="C105" s="23" t="s">
        <v>37</v>
      </c>
      <c r="D105" s="21">
        <v>44651</v>
      </c>
      <c r="E105" s="37">
        <v>299.45765</v>
      </c>
      <c r="F105" s="20">
        <v>641</v>
      </c>
      <c r="G105"/>
    </row>
    <row r="106" spans="2:7" s="9" customFormat="1" ht="19.5" customHeight="1" x14ac:dyDescent="0.2">
      <c r="B106" s="19" t="s">
        <v>22</v>
      </c>
      <c r="C106" s="23" t="s">
        <v>40</v>
      </c>
      <c r="D106" s="21">
        <v>44651</v>
      </c>
      <c r="E106" s="37">
        <v>945.85087999999996</v>
      </c>
      <c r="F106" s="20">
        <v>116</v>
      </c>
      <c r="G106"/>
    </row>
    <row r="107" spans="2:7" s="9" customFormat="1" ht="22.5" customHeight="1" x14ac:dyDescent="0.2">
      <c r="B107" s="19" t="s">
        <v>23</v>
      </c>
      <c r="C107" s="23" t="s">
        <v>40</v>
      </c>
      <c r="D107" s="21">
        <v>44651</v>
      </c>
      <c r="E107" s="37">
        <v>9.5913199999999996</v>
      </c>
      <c r="F107" s="20">
        <v>12</v>
      </c>
      <c r="G107"/>
    </row>
    <row r="108" spans="2:7" s="9" customFormat="1" ht="19.5" customHeight="1" x14ac:dyDescent="0.2">
      <c r="B108" s="19" t="s">
        <v>41</v>
      </c>
      <c r="C108" s="23" t="s">
        <v>40</v>
      </c>
      <c r="D108" s="21">
        <v>44651</v>
      </c>
      <c r="E108" s="37">
        <v>731.32992000000002</v>
      </c>
      <c r="F108" s="20">
        <v>116</v>
      </c>
      <c r="G108"/>
    </row>
    <row r="109" spans="2:7" s="9" customFormat="1" ht="24" customHeight="1" x14ac:dyDescent="0.2">
      <c r="B109" s="19" t="s">
        <v>42</v>
      </c>
      <c r="C109" s="23" t="s">
        <v>40</v>
      </c>
      <c r="D109" s="21">
        <v>44651</v>
      </c>
      <c r="E109" s="37">
        <v>47.829339999999995</v>
      </c>
      <c r="F109" s="20">
        <v>106</v>
      </c>
      <c r="G109"/>
    </row>
    <row r="110" spans="2:7" s="9" customFormat="1" ht="19.5" customHeight="1" x14ac:dyDescent="0.2">
      <c r="B110" s="19" t="s">
        <v>24</v>
      </c>
      <c r="C110" s="23" t="s">
        <v>40</v>
      </c>
      <c r="D110" s="21">
        <v>44651</v>
      </c>
      <c r="E110" s="37">
        <v>50.281749999999995</v>
      </c>
      <c r="F110" s="20">
        <v>69</v>
      </c>
      <c r="G110"/>
    </row>
    <row r="111" spans="2:7" s="9" customFormat="1" ht="24" customHeight="1" x14ac:dyDescent="0.2">
      <c r="B111" s="19" t="s">
        <v>43</v>
      </c>
      <c r="C111" s="23" t="s">
        <v>32</v>
      </c>
      <c r="D111" s="21">
        <v>44651</v>
      </c>
      <c r="E111" s="37">
        <v>7.0181199999999997</v>
      </c>
      <c r="F111" s="20">
        <v>4</v>
      </c>
      <c r="G111"/>
    </row>
    <row r="112" spans="2:7" s="9" customFormat="1" ht="24" customHeight="1" x14ac:dyDescent="0.2">
      <c r="B112" s="19" t="s">
        <v>44</v>
      </c>
      <c r="C112" s="23" t="s">
        <v>32</v>
      </c>
      <c r="D112" s="21">
        <v>44651</v>
      </c>
      <c r="E112" s="17">
        <v>16.02825</v>
      </c>
      <c r="F112" s="20" t="s">
        <v>34</v>
      </c>
      <c r="G112"/>
    </row>
    <row r="113" spans="2:7" s="9" customFormat="1" ht="24" customHeight="1" x14ac:dyDescent="0.2">
      <c r="B113" s="19" t="s">
        <v>33</v>
      </c>
      <c r="C113" s="23" t="s">
        <v>32</v>
      </c>
      <c r="D113" s="21">
        <v>44651</v>
      </c>
      <c r="E113" s="17">
        <v>128.94952000000001</v>
      </c>
      <c r="F113" s="20">
        <v>42</v>
      </c>
      <c r="G113"/>
    </row>
    <row r="114" spans="2:7" s="9" customFormat="1" ht="19.5" customHeight="1" x14ac:dyDescent="0.2">
      <c r="B114" s="25" t="s">
        <v>56</v>
      </c>
      <c r="C114" s="26"/>
      <c r="D114" s="26"/>
      <c r="E114" s="27">
        <f>SUM(E94:E113)</f>
        <v>3874.7525500000002</v>
      </c>
      <c r="F114" s="28"/>
      <c r="G114"/>
    </row>
    <row r="115" spans="2:7" s="9" customFormat="1" ht="12.75" customHeight="1" x14ac:dyDescent="0.2">
      <c r="B115" s="15" t="s">
        <v>59</v>
      </c>
      <c r="C115" s="16"/>
      <c r="D115" s="16"/>
      <c r="E115" s="16"/>
      <c r="F115" s="24"/>
      <c r="G115"/>
    </row>
    <row r="116" spans="2:7" s="9" customFormat="1" ht="19.5" customHeight="1" x14ac:dyDescent="0.2">
      <c r="B116" s="19" t="s">
        <v>17</v>
      </c>
      <c r="C116" s="23" t="s">
        <v>37</v>
      </c>
      <c r="D116" s="21">
        <v>44680</v>
      </c>
      <c r="E116" s="17">
        <v>804.19163000000003</v>
      </c>
      <c r="F116" s="20">
        <v>1627</v>
      </c>
      <c r="G116"/>
    </row>
    <row r="117" spans="2:7" s="9" customFormat="1" ht="19.5" customHeight="1" x14ac:dyDescent="0.2">
      <c r="B117" s="19" t="s">
        <v>18</v>
      </c>
      <c r="C117" s="23" t="s">
        <v>37</v>
      </c>
      <c r="D117" s="21">
        <v>44680</v>
      </c>
      <c r="E117" s="17">
        <v>1230.19703</v>
      </c>
      <c r="F117" s="20">
        <v>2660</v>
      </c>
      <c r="G117"/>
    </row>
    <row r="118" spans="2:7" s="9" customFormat="1" ht="19.5" customHeight="1" x14ac:dyDescent="0.2">
      <c r="B118" s="19" t="s">
        <v>38</v>
      </c>
      <c r="C118" s="23" t="s">
        <v>32</v>
      </c>
      <c r="D118" s="21">
        <v>44680</v>
      </c>
      <c r="E118" s="17">
        <v>197.64165</v>
      </c>
      <c r="F118" s="20">
        <v>50</v>
      </c>
      <c r="G118"/>
    </row>
    <row r="119" spans="2:7" s="9" customFormat="1" ht="19.5" customHeight="1" x14ac:dyDescent="0.2">
      <c r="B119" s="19" t="s">
        <v>19</v>
      </c>
      <c r="C119" s="23" t="s">
        <v>37</v>
      </c>
      <c r="D119" s="21">
        <v>44680</v>
      </c>
      <c r="E119" s="17">
        <v>6.7542499999999999</v>
      </c>
      <c r="F119" s="20">
        <v>5</v>
      </c>
      <c r="G119"/>
    </row>
    <row r="120" spans="2:7" s="9" customFormat="1" ht="19.5" customHeight="1" x14ac:dyDescent="0.2">
      <c r="B120" s="19" t="s">
        <v>48</v>
      </c>
      <c r="C120" s="23" t="s">
        <v>32</v>
      </c>
      <c r="D120" s="21">
        <v>44680</v>
      </c>
      <c r="E120" s="17">
        <v>182.09045999999998</v>
      </c>
      <c r="F120" s="20">
        <v>326</v>
      </c>
      <c r="G120"/>
    </row>
    <row r="121" spans="2:7" s="9" customFormat="1" ht="19.5" customHeight="1" x14ac:dyDescent="0.2">
      <c r="B121" s="19" t="s">
        <v>20</v>
      </c>
      <c r="C121" s="23" t="s">
        <v>37</v>
      </c>
      <c r="D121" s="21">
        <v>44680</v>
      </c>
      <c r="E121" s="17">
        <v>149.78205</v>
      </c>
      <c r="F121" s="20">
        <v>2811</v>
      </c>
      <c r="G121"/>
    </row>
    <row r="122" spans="2:7" s="9" customFormat="1" ht="19.5" customHeight="1" x14ac:dyDescent="0.2">
      <c r="B122" s="19" t="s">
        <v>51</v>
      </c>
      <c r="C122" s="23" t="s">
        <v>32</v>
      </c>
      <c r="D122" s="21">
        <v>44680</v>
      </c>
      <c r="E122" s="17">
        <v>405.85972999999996</v>
      </c>
      <c r="F122" s="20">
        <v>788</v>
      </c>
      <c r="G122"/>
    </row>
    <row r="123" spans="2:7" s="9" customFormat="1" ht="19.5" customHeight="1" x14ac:dyDescent="0.2">
      <c r="B123" s="19" t="s">
        <v>39</v>
      </c>
      <c r="C123" s="23" t="s">
        <v>32</v>
      </c>
      <c r="D123" s="21">
        <v>44680</v>
      </c>
      <c r="E123" s="17">
        <v>247.88965999999999</v>
      </c>
      <c r="F123" s="20">
        <v>313</v>
      </c>
      <c r="G123"/>
    </row>
    <row r="124" spans="2:7" s="9" customFormat="1" ht="19.5" customHeight="1" x14ac:dyDescent="0.2">
      <c r="B124" s="19" t="s">
        <v>54</v>
      </c>
      <c r="C124" s="23" t="s">
        <v>32</v>
      </c>
      <c r="D124" s="21">
        <v>44680</v>
      </c>
      <c r="E124" s="42">
        <v>5.4219999999999997E-2</v>
      </c>
      <c r="F124" s="20">
        <v>4</v>
      </c>
      <c r="G124"/>
    </row>
    <row r="125" spans="2:7" s="9" customFormat="1" ht="19.5" customHeight="1" x14ac:dyDescent="0.2">
      <c r="B125" s="19" t="s">
        <v>22</v>
      </c>
      <c r="C125" s="23" t="s">
        <v>40</v>
      </c>
      <c r="D125" s="21">
        <v>44680</v>
      </c>
      <c r="E125" s="37">
        <v>5.8118299999999996</v>
      </c>
      <c r="F125" s="20">
        <v>6</v>
      </c>
      <c r="G125"/>
    </row>
    <row r="126" spans="2:7" s="9" customFormat="1" ht="21.75" customHeight="1" x14ac:dyDescent="0.2">
      <c r="B126" s="19" t="s">
        <v>41</v>
      </c>
      <c r="C126" s="23" t="s">
        <v>40</v>
      </c>
      <c r="D126" s="21">
        <v>44680</v>
      </c>
      <c r="E126" s="37">
        <v>963.71892000000003</v>
      </c>
      <c r="F126" s="20">
        <v>166</v>
      </c>
      <c r="G126"/>
    </row>
    <row r="127" spans="2:7" s="9" customFormat="1" ht="19.5" customHeight="1" x14ac:dyDescent="0.2">
      <c r="B127" s="19" t="s">
        <v>42</v>
      </c>
      <c r="C127" s="23" t="s">
        <v>40</v>
      </c>
      <c r="D127" s="21">
        <v>44680</v>
      </c>
      <c r="E127" s="37">
        <v>2.4243200000000003</v>
      </c>
      <c r="F127" s="20">
        <v>6</v>
      </c>
      <c r="G127"/>
    </row>
    <row r="128" spans="2:7" s="9" customFormat="1" ht="19.5" customHeight="1" x14ac:dyDescent="0.2">
      <c r="B128" s="19" t="s">
        <v>24</v>
      </c>
      <c r="C128" s="23" t="s">
        <v>40</v>
      </c>
      <c r="D128" s="21">
        <v>44680</v>
      </c>
      <c r="E128" s="37">
        <v>42.67</v>
      </c>
      <c r="F128" s="20">
        <v>58</v>
      </c>
      <c r="G128"/>
    </row>
    <row r="129" spans="2:7" s="9" customFormat="1" ht="19.5" customHeight="1" x14ac:dyDescent="0.2">
      <c r="B129" s="19" t="s">
        <v>29</v>
      </c>
      <c r="C129" s="23" t="s">
        <v>40</v>
      </c>
      <c r="D129" s="21">
        <v>44680</v>
      </c>
      <c r="E129" s="37">
        <v>2.15</v>
      </c>
      <c r="F129" s="20">
        <v>6</v>
      </c>
      <c r="G129"/>
    </row>
    <row r="130" spans="2:7" s="9" customFormat="1" ht="24" customHeight="1" x14ac:dyDescent="0.2">
      <c r="B130" s="19" t="s">
        <v>44</v>
      </c>
      <c r="C130" s="23" t="s">
        <v>32</v>
      </c>
      <c r="D130" s="21">
        <v>44680</v>
      </c>
      <c r="E130" s="37">
        <v>20.702999999999999</v>
      </c>
      <c r="F130" s="20">
        <v>4</v>
      </c>
      <c r="G130"/>
    </row>
    <row r="131" spans="2:7" s="9" customFormat="1" ht="19.5" customHeight="1" x14ac:dyDescent="0.2">
      <c r="B131" s="25" t="s">
        <v>60</v>
      </c>
      <c r="C131" s="26"/>
      <c r="D131" s="26"/>
      <c r="E131" s="27">
        <f>SUM(E116:E130)</f>
        <v>4261.9387500000003</v>
      </c>
      <c r="F131" s="28"/>
      <c r="G131"/>
    </row>
    <row r="132" spans="2:7" s="9" customFormat="1" ht="12.75" customHeight="1" x14ac:dyDescent="0.2">
      <c r="B132" s="15" t="s">
        <v>61</v>
      </c>
      <c r="C132" s="16"/>
      <c r="D132" s="16"/>
      <c r="E132" s="16"/>
      <c r="F132" s="24"/>
      <c r="G132"/>
    </row>
    <row r="133" spans="2:7" s="9" customFormat="1" ht="19.5" customHeight="1" x14ac:dyDescent="0.2">
      <c r="B133" s="19" t="s">
        <v>17</v>
      </c>
      <c r="C133" s="23" t="s">
        <v>37</v>
      </c>
      <c r="D133" s="21">
        <v>44712</v>
      </c>
      <c r="E133" s="37">
        <v>101.67158000000001</v>
      </c>
      <c r="F133" s="20">
        <v>26</v>
      </c>
      <c r="G133"/>
    </row>
    <row r="134" spans="2:7" s="9" customFormat="1" ht="19.5" customHeight="1" x14ac:dyDescent="0.2">
      <c r="B134" s="19" t="s">
        <v>18</v>
      </c>
      <c r="C134" s="23" t="s">
        <v>37</v>
      </c>
      <c r="D134" s="21">
        <v>44712</v>
      </c>
      <c r="E134" s="37">
        <v>40.828660000000006</v>
      </c>
      <c r="F134" s="20">
        <v>16</v>
      </c>
      <c r="G134"/>
    </row>
    <row r="135" spans="2:7" s="9" customFormat="1" ht="19.5" customHeight="1" x14ac:dyDescent="0.2">
      <c r="B135" s="19" t="s">
        <v>30</v>
      </c>
      <c r="C135" s="23" t="s">
        <v>37</v>
      </c>
      <c r="D135" s="21">
        <v>44712</v>
      </c>
      <c r="E135" s="37">
        <v>8.4099199999999996</v>
      </c>
      <c r="F135" s="20">
        <v>24</v>
      </c>
      <c r="G135"/>
    </row>
    <row r="136" spans="2:7" s="9" customFormat="1" ht="19.5" customHeight="1" x14ac:dyDescent="0.2">
      <c r="B136" s="19" t="s">
        <v>19</v>
      </c>
      <c r="C136" s="23" t="s">
        <v>37</v>
      </c>
      <c r="D136" s="21">
        <v>44712</v>
      </c>
      <c r="E136" s="37">
        <v>12.476700000000001</v>
      </c>
      <c r="F136" s="20">
        <v>8</v>
      </c>
      <c r="G136"/>
    </row>
    <row r="137" spans="2:7" s="9" customFormat="1" ht="19.5" customHeight="1" x14ac:dyDescent="0.2">
      <c r="B137" s="19" t="s">
        <v>48</v>
      </c>
      <c r="C137" s="23" t="s">
        <v>32</v>
      </c>
      <c r="D137" s="21">
        <v>44712</v>
      </c>
      <c r="E137" s="37">
        <v>37.264969999999998</v>
      </c>
      <c r="F137" s="20" t="s">
        <v>34</v>
      </c>
      <c r="G137"/>
    </row>
    <row r="138" spans="2:7" s="9" customFormat="1" ht="19.5" customHeight="1" x14ac:dyDescent="0.2">
      <c r="B138" s="19" t="s">
        <v>20</v>
      </c>
      <c r="C138" s="23" t="s">
        <v>37</v>
      </c>
      <c r="D138" s="21">
        <v>44712</v>
      </c>
      <c r="E138" s="37">
        <v>13.093120000000001</v>
      </c>
      <c r="F138" s="20">
        <v>59</v>
      </c>
      <c r="G138"/>
    </row>
    <row r="139" spans="2:7" s="9" customFormat="1" ht="19.5" customHeight="1" x14ac:dyDescent="0.2">
      <c r="B139" s="19" t="s">
        <v>51</v>
      </c>
      <c r="C139" s="23" t="s">
        <v>32</v>
      </c>
      <c r="D139" s="21">
        <v>44712</v>
      </c>
      <c r="E139" s="37">
        <v>28.957470000000001</v>
      </c>
      <c r="F139" s="20">
        <v>14</v>
      </c>
      <c r="G139"/>
    </row>
    <row r="140" spans="2:7" s="9" customFormat="1" ht="19.5" customHeight="1" x14ac:dyDescent="0.2">
      <c r="B140" s="19" t="s">
        <v>39</v>
      </c>
      <c r="C140" s="23" t="s">
        <v>32</v>
      </c>
      <c r="D140" s="21">
        <v>44712</v>
      </c>
      <c r="E140" s="37">
        <v>2.1140300000000001</v>
      </c>
      <c r="F140" s="20">
        <v>4</v>
      </c>
      <c r="G140"/>
    </row>
    <row r="141" spans="2:7" s="9" customFormat="1" ht="21.75" customHeight="1" x14ac:dyDescent="0.2">
      <c r="B141" s="19" t="s">
        <v>57</v>
      </c>
      <c r="C141" s="23" t="s">
        <v>32</v>
      </c>
      <c r="D141" s="21">
        <v>44712</v>
      </c>
      <c r="E141" s="37">
        <v>27.307320000000001</v>
      </c>
      <c r="F141" s="20">
        <v>10</v>
      </c>
      <c r="G141"/>
    </row>
    <row r="142" spans="2:7" s="9" customFormat="1" ht="19.5" customHeight="1" x14ac:dyDescent="0.2">
      <c r="B142" s="19" t="s">
        <v>58</v>
      </c>
      <c r="C142" s="23" t="s">
        <v>32</v>
      </c>
      <c r="D142" s="21">
        <v>44712</v>
      </c>
      <c r="E142" s="37">
        <v>22.6935</v>
      </c>
      <c r="F142" s="20" t="s">
        <v>34</v>
      </c>
      <c r="G142"/>
    </row>
    <row r="143" spans="2:7" s="9" customFormat="1" ht="19.5" customHeight="1" x14ac:dyDescent="0.2">
      <c r="B143" s="19" t="s">
        <v>21</v>
      </c>
      <c r="C143" s="23" t="s">
        <v>37</v>
      </c>
      <c r="D143" s="21">
        <v>44712</v>
      </c>
      <c r="E143" s="37">
        <v>172.7636</v>
      </c>
      <c r="F143" s="20">
        <v>264</v>
      </c>
      <c r="G143"/>
    </row>
    <row r="144" spans="2:7" s="9" customFormat="1" ht="19.5" customHeight="1" x14ac:dyDescent="0.2">
      <c r="B144" s="19" t="s">
        <v>22</v>
      </c>
      <c r="C144" s="23" t="s">
        <v>40</v>
      </c>
      <c r="D144" s="21">
        <v>44712</v>
      </c>
      <c r="E144" s="37">
        <v>208.19422</v>
      </c>
      <c r="F144" s="20">
        <v>203</v>
      </c>
      <c r="G144"/>
    </row>
    <row r="145" spans="2:7" s="9" customFormat="1" ht="19.5" customHeight="1" x14ac:dyDescent="0.2">
      <c r="B145" s="19" t="s">
        <v>23</v>
      </c>
      <c r="C145" s="23" t="s">
        <v>40</v>
      </c>
      <c r="D145" s="21">
        <v>44712</v>
      </c>
      <c r="E145" s="37">
        <v>8.441930000000001</v>
      </c>
      <c r="F145" s="20">
        <v>11</v>
      </c>
      <c r="G145"/>
    </row>
    <row r="146" spans="2:7" s="9" customFormat="1" ht="21.75" customHeight="1" x14ac:dyDescent="0.2">
      <c r="B146" s="19" t="s">
        <v>41</v>
      </c>
      <c r="C146" s="23" t="s">
        <v>40</v>
      </c>
      <c r="D146" s="21">
        <v>44712</v>
      </c>
      <c r="E146" s="37">
        <v>1740.6481899999999</v>
      </c>
      <c r="F146" s="20">
        <v>496</v>
      </c>
      <c r="G146"/>
    </row>
    <row r="147" spans="2:7" s="9" customFormat="1" ht="21" customHeight="1" x14ac:dyDescent="0.2">
      <c r="B147" s="19" t="s">
        <v>42</v>
      </c>
      <c r="C147" s="23" t="s">
        <v>40</v>
      </c>
      <c r="D147" s="21">
        <v>44712</v>
      </c>
      <c r="E147" s="37">
        <v>77.287019999999998</v>
      </c>
      <c r="F147" s="20">
        <v>185</v>
      </c>
      <c r="G147"/>
    </row>
    <row r="148" spans="2:7" s="9" customFormat="1" ht="19.5" customHeight="1" x14ac:dyDescent="0.2">
      <c r="B148" s="19" t="s">
        <v>24</v>
      </c>
      <c r="C148" s="23" t="s">
        <v>40</v>
      </c>
      <c r="D148" s="21">
        <v>44712</v>
      </c>
      <c r="E148" s="37">
        <v>38.547500000000007</v>
      </c>
      <c r="F148" s="20">
        <v>61</v>
      </c>
      <c r="G148"/>
    </row>
    <row r="149" spans="2:7" s="9" customFormat="1" ht="21.75" customHeight="1" x14ac:dyDescent="0.2">
      <c r="B149" s="19" t="s">
        <v>44</v>
      </c>
      <c r="C149" s="23" t="s">
        <v>32</v>
      </c>
      <c r="D149" s="21">
        <v>44712</v>
      </c>
      <c r="E149" s="37">
        <v>42.377789999999997</v>
      </c>
      <c r="F149" s="20">
        <v>9</v>
      </c>
      <c r="G149"/>
    </row>
    <row r="150" spans="2:7" s="9" customFormat="1" ht="21.75" customHeight="1" x14ac:dyDescent="0.2">
      <c r="B150" s="19" t="s">
        <v>33</v>
      </c>
      <c r="C150" s="23" t="s">
        <v>32</v>
      </c>
      <c r="D150" s="21">
        <v>44712</v>
      </c>
      <c r="E150" s="17">
        <v>48.261309999999995</v>
      </c>
      <c r="F150" s="20">
        <v>14</v>
      </c>
      <c r="G150"/>
    </row>
    <row r="151" spans="2:7" s="9" customFormat="1" ht="19.5" customHeight="1" x14ac:dyDescent="0.2">
      <c r="B151" s="25" t="s">
        <v>62</v>
      </c>
      <c r="C151" s="26"/>
      <c r="D151" s="26"/>
      <c r="E151" s="27">
        <f>SUM(E133:E150)</f>
        <v>2631.3388300000001</v>
      </c>
      <c r="F151" s="28"/>
      <c r="G151"/>
    </row>
    <row r="152" spans="2:7" s="9" customFormat="1" ht="12.75" customHeight="1" x14ac:dyDescent="0.2">
      <c r="B152" s="15" t="s">
        <v>64</v>
      </c>
      <c r="C152" s="16"/>
      <c r="D152" s="16"/>
      <c r="E152" s="16"/>
      <c r="F152" s="24"/>
      <c r="G152"/>
    </row>
    <row r="153" spans="2:7" s="9" customFormat="1" ht="19.5" customHeight="1" x14ac:dyDescent="0.2">
      <c r="B153" s="19" t="s">
        <v>17</v>
      </c>
      <c r="C153" s="23" t="s">
        <v>37</v>
      </c>
      <c r="D153" s="21">
        <v>44742</v>
      </c>
      <c r="E153" s="37">
        <v>183.88823000000002</v>
      </c>
      <c r="F153" s="44">
        <v>18</v>
      </c>
      <c r="G153" s="43"/>
    </row>
    <row r="154" spans="2:7" s="9" customFormat="1" ht="19.5" customHeight="1" x14ac:dyDescent="0.2">
      <c r="B154" s="19" t="s">
        <v>18</v>
      </c>
      <c r="C154" s="23" t="s">
        <v>37</v>
      </c>
      <c r="D154" s="21">
        <v>44742</v>
      </c>
      <c r="E154" s="37">
        <v>86.485699999999994</v>
      </c>
      <c r="F154" s="44">
        <v>15</v>
      </c>
      <c r="G154" s="43"/>
    </row>
    <row r="155" spans="2:7" s="9" customFormat="1" ht="19.5" customHeight="1" x14ac:dyDescent="0.2">
      <c r="B155" s="19" t="s">
        <v>19</v>
      </c>
      <c r="C155" s="23" t="s">
        <v>37</v>
      </c>
      <c r="D155" s="21">
        <v>44742</v>
      </c>
      <c r="E155" s="37">
        <v>11.792950000000001</v>
      </c>
      <c r="F155" s="44">
        <v>10</v>
      </c>
      <c r="G155" s="43"/>
    </row>
    <row r="156" spans="2:7" s="9" customFormat="1" ht="19.5" customHeight="1" x14ac:dyDescent="0.2">
      <c r="B156" s="19" t="s">
        <v>48</v>
      </c>
      <c r="C156" s="47" t="s">
        <v>32</v>
      </c>
      <c r="D156" s="21">
        <v>44742</v>
      </c>
      <c r="E156" s="37">
        <v>3.6581399999999999</v>
      </c>
      <c r="F156" s="44" t="s">
        <v>34</v>
      </c>
      <c r="G156" s="43"/>
    </row>
    <row r="157" spans="2:7" s="9" customFormat="1" ht="19.5" customHeight="1" x14ac:dyDescent="0.2">
      <c r="B157" s="19" t="s">
        <v>20</v>
      </c>
      <c r="C157" s="23" t="s">
        <v>37</v>
      </c>
      <c r="D157" s="21">
        <v>44742</v>
      </c>
      <c r="E157" s="37">
        <v>16.508410000000001</v>
      </c>
      <c r="F157" s="44">
        <v>29</v>
      </c>
      <c r="G157" s="43"/>
    </row>
    <row r="158" spans="2:7" s="9" customFormat="1" ht="19.5" customHeight="1" x14ac:dyDescent="0.2">
      <c r="B158" s="19" t="s">
        <v>51</v>
      </c>
      <c r="C158" s="22" t="s">
        <v>32</v>
      </c>
      <c r="D158" s="21">
        <v>44742</v>
      </c>
      <c r="E158" s="37">
        <v>10.79214</v>
      </c>
      <c r="F158" s="48">
        <v>8</v>
      </c>
      <c r="G158" s="43"/>
    </row>
    <row r="159" spans="2:7" s="9" customFormat="1" ht="19.5" customHeight="1" x14ac:dyDescent="0.2">
      <c r="B159" s="19" t="s">
        <v>39</v>
      </c>
      <c r="C159" s="47" t="s">
        <v>32</v>
      </c>
      <c r="D159" s="21">
        <v>44742</v>
      </c>
      <c r="E159" s="37">
        <v>0.6285599999999999</v>
      </c>
      <c r="F159" s="44" t="s">
        <v>34</v>
      </c>
      <c r="G159" s="43"/>
    </row>
    <row r="160" spans="2:7" s="9" customFormat="1" ht="19.5" customHeight="1" x14ac:dyDescent="0.2">
      <c r="B160" s="19" t="s">
        <v>22</v>
      </c>
      <c r="C160" s="23" t="s">
        <v>63</v>
      </c>
      <c r="D160" s="21">
        <v>44742</v>
      </c>
      <c r="E160" s="37">
        <v>10581.296400000001</v>
      </c>
      <c r="F160" s="49">
        <v>94724</v>
      </c>
      <c r="G160" s="43"/>
    </row>
    <row r="161" spans="2:7" s="9" customFormat="1" ht="19.5" customHeight="1" x14ac:dyDescent="0.2">
      <c r="B161" s="19" t="s">
        <v>23</v>
      </c>
      <c r="C161" s="23" t="s">
        <v>63</v>
      </c>
      <c r="D161" s="21">
        <v>44742</v>
      </c>
      <c r="E161" s="37">
        <v>123.87415000000001</v>
      </c>
      <c r="F161" s="49">
        <v>2174</v>
      </c>
      <c r="G161" s="50"/>
    </row>
    <row r="162" spans="2:7" s="9" customFormat="1" ht="21.75" customHeight="1" x14ac:dyDescent="0.2">
      <c r="B162" s="19" t="s">
        <v>41</v>
      </c>
      <c r="C162" s="23" t="s">
        <v>63</v>
      </c>
      <c r="D162" s="21">
        <v>44742</v>
      </c>
      <c r="E162" s="37">
        <v>12957.56223</v>
      </c>
      <c r="F162" s="49">
        <v>94741</v>
      </c>
      <c r="G162" s="51"/>
    </row>
    <row r="163" spans="2:7" s="9" customFormat="1" ht="21" customHeight="1" x14ac:dyDescent="0.2">
      <c r="B163" s="19" t="s">
        <v>42</v>
      </c>
      <c r="C163" s="23" t="s">
        <v>63</v>
      </c>
      <c r="D163" s="21">
        <v>44742</v>
      </c>
      <c r="E163" s="37">
        <v>1952.0948899999999</v>
      </c>
      <c r="F163" s="49">
        <v>94746</v>
      </c>
      <c r="G163" s="51"/>
    </row>
    <row r="164" spans="2:7" s="9" customFormat="1" ht="19.5" customHeight="1" x14ac:dyDescent="0.2">
      <c r="B164" s="19" t="s">
        <v>24</v>
      </c>
      <c r="C164" s="23" t="s">
        <v>63</v>
      </c>
      <c r="D164" s="21">
        <v>44742</v>
      </c>
      <c r="E164" s="37">
        <v>1792.8230899999996</v>
      </c>
      <c r="F164" s="49">
        <v>46430</v>
      </c>
      <c r="G164" s="52"/>
    </row>
    <row r="165" spans="2:7" s="9" customFormat="1" ht="19.5" customHeight="1" x14ac:dyDescent="0.2">
      <c r="B165" s="19" t="s">
        <v>25</v>
      </c>
      <c r="C165" s="23" t="s">
        <v>63</v>
      </c>
      <c r="D165" s="21">
        <v>44742</v>
      </c>
      <c r="E165" s="37">
        <v>558.38881000000003</v>
      </c>
      <c r="F165" s="46">
        <v>1002</v>
      </c>
      <c r="G165" s="53"/>
    </row>
    <row r="166" spans="2:7" s="9" customFormat="1" ht="19.5" customHeight="1" x14ac:dyDescent="0.2">
      <c r="B166" s="19" t="s">
        <v>26</v>
      </c>
      <c r="C166" s="23" t="s">
        <v>63</v>
      </c>
      <c r="D166" s="21">
        <v>44742</v>
      </c>
      <c r="E166" s="37">
        <v>704.32809999999995</v>
      </c>
      <c r="F166" s="44">
        <v>334</v>
      </c>
      <c r="G166" s="54"/>
    </row>
    <row r="167" spans="2:7" s="9" customFormat="1" ht="19.5" customHeight="1" x14ac:dyDescent="0.2">
      <c r="B167" s="19" t="s">
        <v>27</v>
      </c>
      <c r="C167" s="23" t="s">
        <v>63</v>
      </c>
      <c r="D167" s="21">
        <v>44742</v>
      </c>
      <c r="E167" s="37">
        <v>3447.3800200000001</v>
      </c>
      <c r="F167" s="46">
        <v>17867</v>
      </c>
      <c r="G167" s="43"/>
    </row>
    <row r="168" spans="2:7" s="9" customFormat="1" ht="19.5" customHeight="1" x14ac:dyDescent="0.2">
      <c r="B168" s="19" t="s">
        <v>28</v>
      </c>
      <c r="C168" s="23" t="s">
        <v>63</v>
      </c>
      <c r="D168" s="21">
        <v>44742</v>
      </c>
      <c r="E168" s="37">
        <v>665.70897000000002</v>
      </c>
      <c r="F168" s="44">
        <v>1722</v>
      </c>
      <c r="G168" s="43"/>
    </row>
    <row r="169" spans="2:7" s="9" customFormat="1" ht="19.5" customHeight="1" x14ac:dyDescent="0.2">
      <c r="B169" s="19" t="s">
        <v>29</v>
      </c>
      <c r="C169" s="23" t="s">
        <v>63</v>
      </c>
      <c r="D169" s="21">
        <v>44742</v>
      </c>
      <c r="E169" s="37">
        <v>3015.1489999999999</v>
      </c>
      <c r="F169" s="46">
        <v>15088</v>
      </c>
      <c r="G169" s="43"/>
    </row>
    <row r="170" spans="2:7" s="9" customFormat="1" ht="19.5" customHeight="1" x14ac:dyDescent="0.2">
      <c r="B170" s="25" t="s">
        <v>65</v>
      </c>
      <c r="C170" s="26"/>
      <c r="D170" s="26"/>
      <c r="E170" s="27">
        <f>SUM(E153:E169)</f>
        <v>36112.359789999995</v>
      </c>
      <c r="F170" s="28"/>
      <c r="G170" s="55"/>
    </row>
    <row r="171" spans="2:7" s="9" customFormat="1" ht="12.75" customHeight="1" x14ac:dyDescent="0.2">
      <c r="B171" s="15" t="s">
        <v>66</v>
      </c>
      <c r="C171" s="16"/>
      <c r="D171" s="16"/>
      <c r="E171" s="16"/>
      <c r="F171" s="24"/>
      <c r="G171"/>
    </row>
    <row r="172" spans="2:7" s="9" customFormat="1" ht="19.5" customHeight="1" x14ac:dyDescent="0.2">
      <c r="B172" s="19" t="s">
        <v>21</v>
      </c>
      <c r="C172" s="23" t="s">
        <v>37</v>
      </c>
      <c r="D172" s="21">
        <v>44771</v>
      </c>
      <c r="E172" s="37">
        <v>95.08614</v>
      </c>
      <c r="F172" s="44">
        <v>139</v>
      </c>
      <c r="G172" s="43"/>
    </row>
    <row r="173" spans="2:7" s="9" customFormat="1" ht="19.5" customHeight="1" x14ac:dyDescent="0.2">
      <c r="B173" s="19" t="s">
        <v>22</v>
      </c>
      <c r="C173" s="23" t="s">
        <v>63</v>
      </c>
      <c r="D173" s="21">
        <v>44771</v>
      </c>
      <c r="E173" s="37">
        <v>23.285779999999999</v>
      </c>
      <c r="F173" s="44">
        <v>123</v>
      </c>
      <c r="G173" s="43"/>
    </row>
    <row r="174" spans="2:7" s="9" customFormat="1" ht="23.25" customHeight="1" x14ac:dyDescent="0.2">
      <c r="B174" s="19" t="s">
        <v>41</v>
      </c>
      <c r="C174" s="23" t="s">
        <v>63</v>
      </c>
      <c r="D174" s="21">
        <v>44771</v>
      </c>
      <c r="E174" s="37">
        <v>24.440249999999999</v>
      </c>
      <c r="F174" s="49">
        <v>125</v>
      </c>
      <c r="G174" s="56"/>
    </row>
    <row r="175" spans="2:7" s="9" customFormat="1" ht="19.5" customHeight="1" x14ac:dyDescent="0.2">
      <c r="B175" s="19" t="s">
        <v>42</v>
      </c>
      <c r="C175" s="23" t="s">
        <v>63</v>
      </c>
      <c r="D175" s="21">
        <v>44771</v>
      </c>
      <c r="E175" s="37">
        <v>9.8127699999999987</v>
      </c>
      <c r="F175" s="49">
        <v>114</v>
      </c>
      <c r="G175" s="56"/>
    </row>
    <row r="176" spans="2:7" s="9" customFormat="1" ht="19.5" customHeight="1" x14ac:dyDescent="0.2">
      <c r="B176" s="19" t="s">
        <v>24</v>
      </c>
      <c r="C176" s="23" t="s">
        <v>63</v>
      </c>
      <c r="D176" s="21">
        <v>44771</v>
      </c>
      <c r="E176" s="37">
        <v>0.84532000000000007</v>
      </c>
      <c r="F176" s="49" t="s">
        <v>34</v>
      </c>
      <c r="G176" s="50"/>
    </row>
    <row r="177" spans="2:7" s="9" customFormat="1" ht="21" customHeight="1" x14ac:dyDescent="0.2">
      <c r="B177" s="19" t="s">
        <v>27</v>
      </c>
      <c r="C177" s="23" t="s">
        <v>63</v>
      </c>
      <c r="D177" s="21">
        <v>44771</v>
      </c>
      <c r="E177" s="37">
        <v>24.902699999999999</v>
      </c>
      <c r="F177" s="49">
        <v>31</v>
      </c>
      <c r="G177" s="51"/>
    </row>
    <row r="178" spans="2:7" s="9" customFormat="1" ht="19.5" customHeight="1" x14ac:dyDescent="0.2">
      <c r="B178" s="19" t="s">
        <v>28</v>
      </c>
      <c r="C178" s="23" t="s">
        <v>63</v>
      </c>
      <c r="D178" s="21">
        <v>44771</v>
      </c>
      <c r="E178" s="45">
        <v>0.35883000000000004</v>
      </c>
      <c r="F178" s="49" t="s">
        <v>34</v>
      </c>
      <c r="G178" s="52"/>
    </row>
    <row r="179" spans="2:7" s="9" customFormat="1" ht="19.5" customHeight="1" x14ac:dyDescent="0.2">
      <c r="B179" s="19" t="s">
        <v>29</v>
      </c>
      <c r="C179" s="23" t="s">
        <v>63</v>
      </c>
      <c r="D179" s="21">
        <v>44771</v>
      </c>
      <c r="E179" s="37">
        <v>10.215950000000001</v>
      </c>
      <c r="F179" s="46">
        <v>25</v>
      </c>
      <c r="G179" s="43"/>
    </row>
    <row r="180" spans="2:7" s="9" customFormat="1" ht="23.25" customHeight="1" x14ac:dyDescent="0.2">
      <c r="B180" s="19" t="s">
        <v>44</v>
      </c>
      <c r="C180" s="47" t="s">
        <v>32</v>
      </c>
      <c r="D180" s="21">
        <v>44771</v>
      </c>
      <c r="E180" s="37">
        <v>11.25048</v>
      </c>
      <c r="F180" s="44" t="s">
        <v>34</v>
      </c>
      <c r="G180" s="43"/>
    </row>
    <row r="181" spans="2:7" s="9" customFormat="1" ht="19.5" customHeight="1" x14ac:dyDescent="0.2">
      <c r="B181" s="25" t="s">
        <v>67</v>
      </c>
      <c r="C181" s="26"/>
      <c r="D181" s="26"/>
      <c r="E181" s="27">
        <f>SUM(E172:E180)</f>
        <v>200.19822000000002</v>
      </c>
      <c r="F181" s="28"/>
      <c r="G181" s="55"/>
    </row>
    <row r="182" spans="2:7" s="9" customFormat="1" ht="12.75" customHeight="1" x14ac:dyDescent="0.2">
      <c r="B182" s="15" t="s">
        <v>8</v>
      </c>
      <c r="C182" s="16"/>
      <c r="D182" s="16"/>
      <c r="E182" s="16"/>
      <c r="F182" s="24"/>
      <c r="G182"/>
    </row>
    <row r="183" spans="2:7" s="9" customFormat="1" ht="19.5" customHeight="1" x14ac:dyDescent="0.2">
      <c r="B183" s="19" t="s">
        <v>17</v>
      </c>
      <c r="C183" s="23" t="s">
        <v>37</v>
      </c>
      <c r="D183" s="21">
        <v>44834</v>
      </c>
      <c r="E183" s="37">
        <v>6.3947500000000002</v>
      </c>
      <c r="F183" s="44">
        <v>4</v>
      </c>
      <c r="G183" s="43"/>
    </row>
    <row r="184" spans="2:7" s="9" customFormat="1" ht="19.5" customHeight="1" x14ac:dyDescent="0.2">
      <c r="B184" s="19" t="s">
        <v>18</v>
      </c>
      <c r="C184" s="23" t="s">
        <v>37</v>
      </c>
      <c r="D184" s="21">
        <v>44834</v>
      </c>
      <c r="E184" s="37">
        <v>38.50291</v>
      </c>
      <c r="F184" s="44">
        <v>16</v>
      </c>
      <c r="G184" s="43"/>
    </row>
    <row r="185" spans="2:7" s="9" customFormat="1" ht="19.5" customHeight="1" x14ac:dyDescent="0.2">
      <c r="B185" s="19" t="s">
        <v>19</v>
      </c>
      <c r="C185" s="23" t="s">
        <v>37</v>
      </c>
      <c r="D185" s="21">
        <v>44834</v>
      </c>
      <c r="E185" s="37">
        <v>10.805399999999999</v>
      </c>
      <c r="F185" s="44" t="s">
        <v>34</v>
      </c>
      <c r="G185" s="43"/>
    </row>
    <row r="186" spans="2:7" s="9" customFormat="1" ht="19.5" customHeight="1" x14ac:dyDescent="0.2">
      <c r="B186" s="19" t="s">
        <v>20</v>
      </c>
      <c r="C186" s="23" t="s">
        <v>37</v>
      </c>
      <c r="D186" s="21">
        <v>44834</v>
      </c>
      <c r="E186" s="37">
        <v>7.2449300000000001</v>
      </c>
      <c r="F186" s="44">
        <v>20</v>
      </c>
      <c r="G186" s="43"/>
    </row>
    <row r="187" spans="2:7" s="9" customFormat="1" ht="19.5" customHeight="1" x14ac:dyDescent="0.2">
      <c r="B187" s="19" t="s">
        <v>51</v>
      </c>
      <c r="C187" s="23" t="s">
        <v>37</v>
      </c>
      <c r="D187" s="21">
        <v>44834</v>
      </c>
      <c r="E187" s="37">
        <v>4.0494300000000001</v>
      </c>
      <c r="F187" s="44">
        <v>7</v>
      </c>
      <c r="G187" s="43"/>
    </row>
    <row r="188" spans="2:7" s="9" customFormat="1" ht="19.5" customHeight="1" x14ac:dyDescent="0.2">
      <c r="B188" s="19" t="s">
        <v>22</v>
      </c>
      <c r="C188" s="23" t="s">
        <v>63</v>
      </c>
      <c r="D188" s="21">
        <v>44834</v>
      </c>
      <c r="E188" s="37">
        <v>175.01204000000001</v>
      </c>
      <c r="F188" s="44">
        <v>172</v>
      </c>
      <c r="G188" s="43"/>
    </row>
    <row r="189" spans="2:7" s="9" customFormat="1" ht="22.5" customHeight="1" x14ac:dyDescent="0.2">
      <c r="B189" s="19" t="s">
        <v>41</v>
      </c>
      <c r="C189" s="23" t="s">
        <v>63</v>
      </c>
      <c r="D189" s="21">
        <v>44834</v>
      </c>
      <c r="E189" s="37">
        <v>147.02812999999998</v>
      </c>
      <c r="F189" s="44">
        <v>170</v>
      </c>
      <c r="G189" s="43"/>
    </row>
    <row r="190" spans="2:7" s="9" customFormat="1" ht="19.5" customHeight="1" x14ac:dyDescent="0.2">
      <c r="B190" s="19" t="s">
        <v>42</v>
      </c>
      <c r="C190" s="23" t="s">
        <v>63</v>
      </c>
      <c r="D190" s="21">
        <v>44834</v>
      </c>
      <c r="E190" s="37">
        <v>16.522039999999997</v>
      </c>
      <c r="F190" s="44">
        <v>168</v>
      </c>
      <c r="G190" s="43"/>
    </row>
    <row r="191" spans="2:7" s="9" customFormat="1" ht="19.5" customHeight="1" x14ac:dyDescent="0.2">
      <c r="B191" s="19" t="s">
        <v>25</v>
      </c>
      <c r="C191" s="23" t="s">
        <v>63</v>
      </c>
      <c r="D191" s="21">
        <v>44834</v>
      </c>
      <c r="E191" s="37">
        <v>4.2398400000000001</v>
      </c>
      <c r="F191" s="49">
        <v>7</v>
      </c>
      <c r="G191" s="56"/>
    </row>
    <row r="192" spans="2:7" s="9" customFormat="1" ht="19.5" customHeight="1" x14ac:dyDescent="0.2">
      <c r="B192" s="19" t="s">
        <v>28</v>
      </c>
      <c r="C192" s="23" t="s">
        <v>63</v>
      </c>
      <c r="D192" s="21">
        <v>44834</v>
      </c>
      <c r="E192" s="37">
        <v>0.76431999999999989</v>
      </c>
      <c r="F192" s="49">
        <v>4</v>
      </c>
      <c r="G192" s="50"/>
    </row>
    <row r="193" spans="2:7" s="9" customFormat="1" ht="21" customHeight="1" x14ac:dyDescent="0.2">
      <c r="B193" s="19" t="s">
        <v>29</v>
      </c>
      <c r="C193" s="23" t="s">
        <v>63</v>
      </c>
      <c r="D193" s="21">
        <v>44834</v>
      </c>
      <c r="E193" s="37">
        <v>36.972929999999998</v>
      </c>
      <c r="F193" s="49">
        <v>43</v>
      </c>
      <c r="G193" s="51"/>
    </row>
    <row r="194" spans="2:7" s="9" customFormat="1" ht="19.5" customHeight="1" x14ac:dyDescent="0.2">
      <c r="B194" s="19" t="s">
        <v>68</v>
      </c>
      <c r="C194" s="23" t="s">
        <v>32</v>
      </c>
      <c r="D194" s="21">
        <v>44834</v>
      </c>
      <c r="E194" s="37">
        <v>11403.05348</v>
      </c>
      <c r="F194" s="49">
        <v>41545</v>
      </c>
      <c r="G194" s="50"/>
    </row>
    <row r="195" spans="2:7" s="9" customFormat="1" ht="23.25" customHeight="1" x14ac:dyDescent="0.2">
      <c r="B195" s="19" t="s">
        <v>33</v>
      </c>
      <c r="C195" s="47" t="s">
        <v>32</v>
      </c>
      <c r="D195" s="21">
        <v>44834</v>
      </c>
      <c r="E195" s="37">
        <v>12.96589</v>
      </c>
      <c r="F195" s="46">
        <v>16</v>
      </c>
      <c r="G195" s="43"/>
    </row>
    <row r="196" spans="2:7" s="9" customFormat="1" ht="19.5" customHeight="1" x14ac:dyDescent="0.2">
      <c r="B196" s="25" t="s">
        <v>9</v>
      </c>
      <c r="C196" s="26"/>
      <c r="D196" s="26"/>
      <c r="E196" s="27">
        <f>SUM(E183:E195)</f>
        <v>11863.55609</v>
      </c>
      <c r="F196" s="28"/>
      <c r="G196" s="55"/>
    </row>
    <row r="197" spans="2:7" s="9" customFormat="1" ht="19.5" customHeight="1" x14ac:dyDescent="0.2">
      <c r="B197" s="32" t="s">
        <v>47</v>
      </c>
      <c r="C197" s="33"/>
      <c r="D197" s="33"/>
      <c r="E197" s="34">
        <f>+E71+E92+E114+E131+E151+E170+E181+E196</f>
        <v>92134.024129999991</v>
      </c>
      <c r="F197" s="35"/>
      <c r="G197" s="43"/>
    </row>
    <row r="198" spans="2:7" s="9" customFormat="1" ht="19.5" customHeight="1" x14ac:dyDescent="0.2">
      <c r="B198" s="29" t="s">
        <v>12</v>
      </c>
      <c r="C198" s="30"/>
      <c r="D198" s="30"/>
      <c r="E198" s="36">
        <f>+E52+E197</f>
        <v>1061633.0156999999</v>
      </c>
      <c r="F198" s="31"/>
      <c r="G198"/>
    </row>
    <row r="199" spans="2:7" x14ac:dyDescent="0.2">
      <c r="B199"/>
      <c r="C199"/>
      <c r="D199"/>
      <c r="E199"/>
      <c r="F199"/>
    </row>
    <row r="200" spans="2:7" x14ac:dyDescent="0.2">
      <c r="B200"/>
      <c r="C200"/>
      <c r="D200"/>
      <c r="E200"/>
      <c r="F200"/>
    </row>
    <row r="201" spans="2:7" x14ac:dyDescent="0.2">
      <c r="B201"/>
      <c r="C201"/>
      <c r="D201"/>
      <c r="E201"/>
      <c r="F201"/>
    </row>
    <row r="202" spans="2:7" x14ac:dyDescent="0.2">
      <c r="B202"/>
      <c r="C202"/>
      <c r="D202"/>
      <c r="E202"/>
      <c r="F202"/>
    </row>
    <row r="203" spans="2:7" x14ac:dyDescent="0.2">
      <c r="B203"/>
      <c r="C203"/>
      <c r="D203"/>
      <c r="E203"/>
      <c r="F203"/>
    </row>
    <row r="204" spans="2:7" x14ac:dyDescent="0.2">
      <c r="B204"/>
      <c r="C204"/>
      <c r="D204"/>
      <c r="E204"/>
      <c r="F204"/>
    </row>
    <row r="205" spans="2:7" x14ac:dyDescent="0.2">
      <c r="B205"/>
      <c r="C205"/>
      <c r="D205"/>
      <c r="E205"/>
      <c r="F205"/>
    </row>
    <row r="206" spans="2:7" x14ac:dyDescent="0.2">
      <c r="B206"/>
      <c r="C206"/>
      <c r="D206"/>
      <c r="E206"/>
      <c r="F206"/>
    </row>
    <row r="207" spans="2:7" x14ac:dyDescent="0.2">
      <c r="B207"/>
      <c r="C207"/>
      <c r="D207"/>
      <c r="E207"/>
      <c r="F207"/>
    </row>
    <row r="208" spans="2:7" x14ac:dyDescent="0.2">
      <c r="B208"/>
      <c r="C208"/>
      <c r="D208"/>
      <c r="E208"/>
      <c r="F208"/>
    </row>
    <row r="209" spans="1:6" x14ac:dyDescent="0.2">
      <c r="B209"/>
      <c r="C209"/>
      <c r="D209"/>
      <c r="E209"/>
      <c r="F209"/>
    </row>
    <row r="210" spans="1:6" x14ac:dyDescent="0.2">
      <c r="A210" s="10"/>
      <c r="B210"/>
      <c r="C210"/>
      <c r="D210"/>
      <c r="E210"/>
      <c r="F210"/>
    </row>
    <row r="211" spans="1:6" x14ac:dyDescent="0.2">
      <c r="B211"/>
      <c r="C211"/>
      <c r="D211"/>
      <c r="E211"/>
      <c r="F211"/>
    </row>
    <row r="212" spans="1:6" x14ac:dyDescent="0.2">
      <c r="B212"/>
      <c r="C212"/>
      <c r="D212"/>
      <c r="E212"/>
      <c r="F212"/>
    </row>
    <row r="213" spans="1:6" x14ac:dyDescent="0.2">
      <c r="B213"/>
      <c r="C213"/>
      <c r="D213"/>
      <c r="E213"/>
      <c r="F213"/>
    </row>
    <row r="214" spans="1:6" x14ac:dyDescent="0.2">
      <c r="B214"/>
      <c r="C214"/>
      <c r="D214"/>
      <c r="E214"/>
      <c r="F214"/>
    </row>
    <row r="215" spans="1:6" x14ac:dyDescent="0.2">
      <c r="B215"/>
      <c r="C215"/>
      <c r="D215"/>
      <c r="E215"/>
      <c r="F215"/>
    </row>
    <row r="216" spans="1:6" x14ac:dyDescent="0.2">
      <c r="B216"/>
      <c r="C216"/>
      <c r="D216"/>
      <c r="E216"/>
      <c r="F216"/>
    </row>
    <row r="217" spans="1:6" x14ac:dyDescent="0.2">
      <c r="B217"/>
      <c r="C217"/>
      <c r="D217"/>
      <c r="E217"/>
      <c r="F217"/>
    </row>
    <row r="218" spans="1:6" x14ac:dyDescent="0.2">
      <c r="B218"/>
      <c r="C218"/>
      <c r="D218"/>
      <c r="E218"/>
      <c r="F218"/>
    </row>
    <row r="219" spans="1:6" x14ac:dyDescent="0.2">
      <c r="B219"/>
      <c r="C219"/>
      <c r="D219"/>
      <c r="E219"/>
      <c r="F219"/>
    </row>
    <row r="220" spans="1:6" x14ac:dyDescent="0.2">
      <c r="B220"/>
      <c r="C220"/>
      <c r="D220"/>
      <c r="E220"/>
      <c r="F220"/>
    </row>
    <row r="221" spans="1:6" x14ac:dyDescent="0.2">
      <c r="B221"/>
      <c r="C221"/>
      <c r="D221"/>
      <c r="E221"/>
      <c r="F221"/>
    </row>
    <row r="222" spans="1:6" x14ac:dyDescent="0.2">
      <c r="B222"/>
      <c r="C222"/>
      <c r="D222"/>
      <c r="E222"/>
      <c r="F222"/>
    </row>
    <row r="223" spans="1:6" x14ac:dyDescent="0.2">
      <c r="B223"/>
      <c r="C223"/>
      <c r="D223"/>
      <c r="E223"/>
      <c r="F223"/>
    </row>
    <row r="224" spans="1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  <row r="631" spans="2:6" x14ac:dyDescent="0.2">
      <c r="B631"/>
      <c r="C631"/>
      <c r="D631"/>
      <c r="E631"/>
      <c r="F631"/>
    </row>
    <row r="632" spans="2:6" x14ac:dyDescent="0.2">
      <c r="B632"/>
      <c r="C632"/>
      <c r="D632"/>
      <c r="E632"/>
      <c r="F632"/>
    </row>
    <row r="633" spans="2:6" x14ac:dyDescent="0.2">
      <c r="B633"/>
      <c r="C633"/>
      <c r="D633"/>
      <c r="E633"/>
      <c r="F633"/>
    </row>
    <row r="634" spans="2:6" x14ac:dyDescent="0.2">
      <c r="B634"/>
      <c r="C634"/>
      <c r="D634"/>
      <c r="E634"/>
      <c r="F634"/>
    </row>
    <row r="635" spans="2:6" x14ac:dyDescent="0.2">
      <c r="B635"/>
      <c r="C635"/>
      <c r="D635"/>
      <c r="E635"/>
      <c r="F635"/>
    </row>
    <row r="636" spans="2:6" x14ac:dyDescent="0.2">
      <c r="B636"/>
      <c r="C636"/>
      <c r="D636"/>
      <c r="E636"/>
      <c r="F636"/>
    </row>
    <row r="637" spans="2:6" x14ac:dyDescent="0.2">
      <c r="B637"/>
      <c r="C637"/>
      <c r="D637"/>
      <c r="E637"/>
      <c r="F637"/>
    </row>
    <row r="638" spans="2:6" x14ac:dyDescent="0.2">
      <c r="B638"/>
      <c r="C638"/>
      <c r="D638"/>
      <c r="E638"/>
      <c r="F638"/>
    </row>
    <row r="639" spans="2:6" x14ac:dyDescent="0.2">
      <c r="B639"/>
      <c r="C639"/>
      <c r="D639"/>
      <c r="E639"/>
      <c r="F639"/>
    </row>
    <row r="640" spans="2:6" x14ac:dyDescent="0.2">
      <c r="B640"/>
      <c r="C640"/>
      <c r="D640"/>
      <c r="E640"/>
      <c r="F640"/>
    </row>
    <row r="641" spans="2:6" x14ac:dyDescent="0.2">
      <c r="B641"/>
      <c r="C641"/>
      <c r="D641"/>
      <c r="E641"/>
      <c r="F641"/>
    </row>
    <row r="642" spans="2:6" x14ac:dyDescent="0.2">
      <c r="B642"/>
      <c r="C642"/>
      <c r="D642"/>
      <c r="E642"/>
      <c r="F642"/>
    </row>
    <row r="643" spans="2:6" x14ac:dyDescent="0.2">
      <c r="B643"/>
      <c r="C643"/>
      <c r="D643"/>
      <c r="E643"/>
      <c r="F643"/>
    </row>
    <row r="644" spans="2:6" x14ac:dyDescent="0.2">
      <c r="B644"/>
      <c r="C644"/>
      <c r="D644"/>
      <c r="E644"/>
      <c r="F644"/>
    </row>
    <row r="645" spans="2:6" x14ac:dyDescent="0.2">
      <c r="B645"/>
      <c r="C645"/>
      <c r="D645"/>
      <c r="E645"/>
      <c r="F645"/>
    </row>
    <row r="646" spans="2:6" x14ac:dyDescent="0.2">
      <c r="B646"/>
      <c r="C646"/>
      <c r="D646"/>
      <c r="E646"/>
      <c r="F646"/>
    </row>
    <row r="647" spans="2:6" x14ac:dyDescent="0.2">
      <c r="B647"/>
      <c r="C647"/>
      <c r="D647"/>
      <c r="E647"/>
      <c r="F647"/>
    </row>
    <row r="648" spans="2:6" x14ac:dyDescent="0.2">
      <c r="B648"/>
      <c r="C648"/>
      <c r="D648"/>
      <c r="E648"/>
      <c r="F648"/>
    </row>
    <row r="649" spans="2:6" x14ac:dyDescent="0.2">
      <c r="B649"/>
      <c r="C649"/>
      <c r="D649"/>
      <c r="E649"/>
      <c r="F649"/>
    </row>
    <row r="650" spans="2:6" x14ac:dyDescent="0.2">
      <c r="B650"/>
      <c r="C650"/>
      <c r="D650"/>
      <c r="E650"/>
      <c r="F650"/>
    </row>
    <row r="651" spans="2:6" x14ac:dyDescent="0.2">
      <c r="B651"/>
      <c r="C651"/>
      <c r="D651"/>
      <c r="E651"/>
      <c r="F651"/>
    </row>
    <row r="652" spans="2:6" x14ac:dyDescent="0.2">
      <c r="B652"/>
      <c r="C652"/>
      <c r="D652"/>
      <c r="E652"/>
      <c r="F652"/>
    </row>
    <row r="653" spans="2:6" x14ac:dyDescent="0.2">
      <c r="B653"/>
      <c r="C653"/>
      <c r="D653"/>
      <c r="E653"/>
      <c r="F653"/>
    </row>
    <row r="654" spans="2:6" x14ac:dyDescent="0.2">
      <c r="B654"/>
      <c r="C654"/>
      <c r="D654"/>
      <c r="E654"/>
      <c r="F654"/>
    </row>
    <row r="655" spans="2:6" x14ac:dyDescent="0.2">
      <c r="B655"/>
      <c r="C655"/>
      <c r="D655"/>
      <c r="E655"/>
      <c r="F655"/>
    </row>
    <row r="656" spans="2:6" x14ac:dyDescent="0.2">
      <c r="B656"/>
      <c r="C656"/>
      <c r="D656"/>
      <c r="E656"/>
      <c r="F656"/>
    </row>
    <row r="657" spans="2:6" x14ac:dyDescent="0.2">
      <c r="B657"/>
      <c r="C657"/>
      <c r="D657"/>
      <c r="E657"/>
      <c r="F657"/>
    </row>
    <row r="658" spans="2:6" x14ac:dyDescent="0.2">
      <c r="B658"/>
      <c r="C658"/>
      <c r="D658"/>
      <c r="E658"/>
      <c r="F658"/>
    </row>
    <row r="659" spans="2:6" x14ac:dyDescent="0.2">
      <c r="B659"/>
      <c r="C659"/>
      <c r="D659"/>
      <c r="E659"/>
      <c r="F659"/>
    </row>
    <row r="660" spans="2:6" x14ac:dyDescent="0.2">
      <c r="B660"/>
      <c r="C660"/>
      <c r="D660"/>
      <c r="E660"/>
      <c r="F660"/>
    </row>
    <row r="661" spans="2:6" x14ac:dyDescent="0.2">
      <c r="B661"/>
      <c r="C661"/>
      <c r="D661"/>
      <c r="E661"/>
      <c r="F661"/>
    </row>
    <row r="662" spans="2:6" x14ac:dyDescent="0.2">
      <c r="B662"/>
      <c r="C662"/>
      <c r="D662"/>
      <c r="E662"/>
      <c r="F662"/>
    </row>
    <row r="663" spans="2:6" x14ac:dyDescent="0.2">
      <c r="B663"/>
      <c r="C663"/>
      <c r="D663"/>
      <c r="E663"/>
      <c r="F663"/>
    </row>
    <row r="664" spans="2:6" x14ac:dyDescent="0.2">
      <c r="B664"/>
      <c r="C664"/>
      <c r="D664"/>
      <c r="E664"/>
      <c r="F664"/>
    </row>
    <row r="665" spans="2:6" x14ac:dyDescent="0.2">
      <c r="B665"/>
      <c r="C665"/>
      <c r="D665"/>
      <c r="E665"/>
      <c r="F665"/>
    </row>
    <row r="666" spans="2:6" x14ac:dyDescent="0.2">
      <c r="B666"/>
      <c r="C666"/>
      <c r="D666"/>
      <c r="E666"/>
      <c r="F666"/>
    </row>
    <row r="667" spans="2:6" x14ac:dyDescent="0.2">
      <c r="B667"/>
      <c r="C667"/>
      <c r="D667"/>
      <c r="E667"/>
      <c r="F667"/>
    </row>
    <row r="668" spans="2:6" x14ac:dyDescent="0.2">
      <c r="B668"/>
      <c r="C668"/>
      <c r="D668"/>
      <c r="E668"/>
      <c r="F668"/>
    </row>
    <row r="669" spans="2:6" x14ac:dyDescent="0.2">
      <c r="B669"/>
      <c r="C669"/>
      <c r="D669"/>
      <c r="E669"/>
      <c r="F669"/>
    </row>
    <row r="670" spans="2:6" x14ac:dyDescent="0.2">
      <c r="B670"/>
      <c r="C670"/>
      <c r="D670"/>
      <c r="E670"/>
      <c r="F670"/>
    </row>
    <row r="671" spans="2:6" x14ac:dyDescent="0.2">
      <c r="B671"/>
      <c r="C671"/>
      <c r="D671"/>
      <c r="E671"/>
      <c r="F671"/>
    </row>
    <row r="672" spans="2:6" x14ac:dyDescent="0.2">
      <c r="B672"/>
      <c r="C672"/>
      <c r="D672"/>
      <c r="E672"/>
      <c r="F672"/>
    </row>
    <row r="673" spans="2:6" x14ac:dyDescent="0.2">
      <c r="B673"/>
      <c r="C673"/>
      <c r="D673"/>
      <c r="E673"/>
      <c r="F673"/>
    </row>
    <row r="674" spans="2:6" x14ac:dyDescent="0.2">
      <c r="B674"/>
      <c r="C674"/>
      <c r="D674"/>
      <c r="E674"/>
      <c r="F674"/>
    </row>
    <row r="675" spans="2:6" x14ac:dyDescent="0.2">
      <c r="B675"/>
      <c r="C675"/>
      <c r="D675"/>
      <c r="E675"/>
      <c r="F675"/>
    </row>
    <row r="676" spans="2:6" x14ac:dyDescent="0.2">
      <c r="B676"/>
      <c r="C676"/>
      <c r="D676"/>
      <c r="E676"/>
      <c r="F676"/>
    </row>
    <row r="677" spans="2:6" x14ac:dyDescent="0.2">
      <c r="B677"/>
      <c r="C677"/>
      <c r="D677"/>
      <c r="E677"/>
      <c r="F677"/>
    </row>
    <row r="678" spans="2:6" x14ac:dyDescent="0.2">
      <c r="B678"/>
      <c r="C678"/>
      <c r="D678"/>
      <c r="E678"/>
      <c r="F678"/>
    </row>
    <row r="679" spans="2:6" x14ac:dyDescent="0.2">
      <c r="B679"/>
      <c r="C679"/>
      <c r="D679"/>
      <c r="E679"/>
      <c r="F679"/>
    </row>
    <row r="680" spans="2:6" x14ac:dyDescent="0.2">
      <c r="B680"/>
      <c r="C680"/>
      <c r="D680"/>
      <c r="E680"/>
      <c r="F680"/>
    </row>
    <row r="681" spans="2:6" x14ac:dyDescent="0.2">
      <c r="B681"/>
      <c r="C681"/>
      <c r="D681"/>
      <c r="E681"/>
      <c r="F681"/>
    </row>
    <row r="682" spans="2:6" x14ac:dyDescent="0.2">
      <c r="B682"/>
      <c r="C682"/>
      <c r="D682"/>
      <c r="E682"/>
      <c r="F682"/>
    </row>
    <row r="683" spans="2:6" x14ac:dyDescent="0.2">
      <c r="B683"/>
      <c r="C683"/>
      <c r="D683"/>
      <c r="E683"/>
      <c r="F683"/>
    </row>
    <row r="684" spans="2:6" x14ac:dyDescent="0.2">
      <c r="B684"/>
      <c r="C684"/>
      <c r="D684"/>
      <c r="E684"/>
      <c r="F684"/>
    </row>
    <row r="685" spans="2:6" x14ac:dyDescent="0.2">
      <c r="B685"/>
      <c r="C685"/>
      <c r="D685"/>
      <c r="E685"/>
      <c r="F685"/>
    </row>
    <row r="686" spans="2:6" x14ac:dyDescent="0.2">
      <c r="B686"/>
      <c r="C686"/>
      <c r="D686"/>
      <c r="E686"/>
      <c r="F686"/>
    </row>
    <row r="687" spans="2:6" x14ac:dyDescent="0.2">
      <c r="B687"/>
      <c r="C687"/>
      <c r="D687"/>
      <c r="E687"/>
      <c r="F687"/>
    </row>
    <row r="688" spans="2:6" x14ac:dyDescent="0.2">
      <c r="B688"/>
      <c r="C688"/>
      <c r="D688"/>
      <c r="E688"/>
      <c r="F688"/>
    </row>
    <row r="689" spans="2:6" x14ac:dyDescent="0.2">
      <c r="B689"/>
      <c r="C689"/>
      <c r="D689"/>
      <c r="E689"/>
      <c r="F689"/>
    </row>
    <row r="690" spans="2:6" x14ac:dyDescent="0.2">
      <c r="B690"/>
      <c r="C690"/>
      <c r="D690"/>
      <c r="E690"/>
      <c r="F690"/>
    </row>
    <row r="691" spans="2:6" x14ac:dyDescent="0.2">
      <c r="B691"/>
      <c r="C691"/>
      <c r="D691"/>
      <c r="E691"/>
      <c r="F691"/>
    </row>
    <row r="692" spans="2:6" x14ac:dyDescent="0.2">
      <c r="B692"/>
      <c r="C692"/>
      <c r="D692"/>
      <c r="E692"/>
      <c r="F692"/>
    </row>
    <row r="693" spans="2:6" x14ac:dyDescent="0.2">
      <c r="B693"/>
      <c r="C693"/>
      <c r="D693"/>
      <c r="E693"/>
      <c r="F693"/>
    </row>
    <row r="694" spans="2:6" x14ac:dyDescent="0.2">
      <c r="B694"/>
      <c r="C694"/>
    </row>
    <row r="695" spans="2:6" x14ac:dyDescent="0.2">
      <c r="B695"/>
      <c r="C695"/>
    </row>
    <row r="696" spans="2:6" x14ac:dyDescent="0.2">
      <c r="B696"/>
      <c r="C696"/>
    </row>
    <row r="697" spans="2:6" x14ac:dyDescent="0.2">
      <c r="B697"/>
      <c r="C697"/>
    </row>
    <row r="698" spans="2:6" x14ac:dyDescent="0.2">
      <c r="B698"/>
      <c r="C698"/>
    </row>
    <row r="699" spans="2:6" x14ac:dyDescent="0.2">
      <c r="B699"/>
      <c r="C699"/>
    </row>
    <row r="700" spans="2:6" x14ac:dyDescent="0.2">
      <c r="B700"/>
      <c r="C700"/>
    </row>
    <row r="701" spans="2:6" x14ac:dyDescent="0.2">
      <c r="B701"/>
      <c r="C701"/>
    </row>
    <row r="702" spans="2:6" x14ac:dyDescent="0.2">
      <c r="B702"/>
      <c r="C702"/>
    </row>
    <row r="703" spans="2:6" x14ac:dyDescent="0.2">
      <c r="B703"/>
      <c r="C703"/>
    </row>
    <row r="704" spans="2:6" x14ac:dyDescent="0.2">
      <c r="B704"/>
      <c r="C704"/>
    </row>
    <row r="705" spans="2:3" x14ac:dyDescent="0.2">
      <c r="B705"/>
      <c r="C705"/>
    </row>
    <row r="706" spans="2:3" x14ac:dyDescent="0.2">
      <c r="B706"/>
      <c r="C706"/>
    </row>
    <row r="707" spans="2:3" x14ac:dyDescent="0.2">
      <c r="B707"/>
      <c r="C707"/>
    </row>
    <row r="708" spans="2:3" x14ac:dyDescent="0.2">
      <c r="B708"/>
      <c r="C708"/>
    </row>
    <row r="709" spans="2:3" x14ac:dyDescent="0.2">
      <c r="B709"/>
      <c r="C709"/>
    </row>
  </sheetData>
  <conditionalFormatting sqref="F6:F17 F19:F30 F198:F200 F36:F56 F60:F64 F66:F92 F152:F170 F204:F291 F182:F196">
    <cfRule type="expression" dxfId="128" priority="330">
      <formula>AND(ISBLANK($F6)=FALSE(),$F6&lt;=3)</formula>
    </cfRule>
  </conditionalFormatting>
  <conditionalFormatting sqref="F52">
    <cfRule type="expression" dxfId="127" priority="306">
      <formula>AND(ISBLANK(#REF!)=FALSE(),#REF!&lt;=3)</formula>
    </cfRule>
  </conditionalFormatting>
  <conditionalFormatting sqref="F52">
    <cfRule type="expression" dxfId="126" priority="305">
      <formula>AND(ISBLANK($F52)=FALSE(),$F52&lt;=3)</formula>
    </cfRule>
  </conditionalFormatting>
  <conditionalFormatting sqref="F4">
    <cfRule type="expression" dxfId="125" priority="304">
      <formula>AND(ISBLANK($F4)=FALSE(),$F4&lt;=3)</formula>
    </cfRule>
  </conditionalFormatting>
  <conditionalFormatting sqref="F198">
    <cfRule type="expression" dxfId="124" priority="303">
      <formula>AND(ISBLANK($F198)=FALSE(),$F198&lt;=3)</formula>
    </cfRule>
  </conditionalFormatting>
  <conditionalFormatting sqref="B19:C19">
    <cfRule type="expression" dxfId="123" priority="166">
      <formula>AND($E19="(em branco)",TODAY()&gt;$D19)</formula>
    </cfRule>
  </conditionalFormatting>
  <conditionalFormatting sqref="D19">
    <cfRule type="expression" dxfId="122" priority="165">
      <formula>AND($E19="(em branco)",TODAY()&gt;$D19)</formula>
    </cfRule>
  </conditionalFormatting>
  <conditionalFormatting sqref="F19">
    <cfRule type="expression" dxfId="121" priority="164">
      <formula>AND(ISBLANK($G19)=FALSE(),$G19&lt;=3)</formula>
    </cfRule>
  </conditionalFormatting>
  <conditionalFormatting sqref="F19">
    <cfRule type="expression" dxfId="120" priority="163">
      <formula>AND(ISBLANK($F19)=FALSE(),$F19&lt;=3)</formula>
    </cfRule>
  </conditionalFormatting>
  <conditionalFormatting sqref="F18">
    <cfRule type="expression" dxfId="119" priority="153">
      <formula>AND(ISBLANK($F18)=FALSE(),$F18&lt;=3)</formula>
    </cfRule>
  </conditionalFormatting>
  <conditionalFormatting sqref="F20">
    <cfRule type="expression" dxfId="118" priority="151">
      <formula>AND(ISBLANK($F20)=FALSE(),$F20&lt;=3)</formula>
    </cfRule>
  </conditionalFormatting>
  <conditionalFormatting sqref="F21:F29">
    <cfRule type="expression" dxfId="117" priority="150">
      <formula>AND(ISBLANK($F21)=FALSE(),$F21&lt;=3)</formula>
    </cfRule>
  </conditionalFormatting>
  <conditionalFormatting sqref="B30:C30">
    <cfRule type="expression" dxfId="116" priority="147">
      <formula>AND($E30="(em branco)",TODAY()&gt;$D30)</formula>
    </cfRule>
  </conditionalFormatting>
  <conditionalFormatting sqref="D30">
    <cfRule type="expression" dxfId="115" priority="146">
      <formula>AND($E30="(em branco)",TODAY()&gt;$D30)</formula>
    </cfRule>
  </conditionalFormatting>
  <conditionalFormatting sqref="F30">
    <cfRule type="expression" dxfId="114" priority="145">
      <formula>AND(ISBLANK($G30)=FALSE(),$G30&lt;=3)</formula>
    </cfRule>
  </conditionalFormatting>
  <conditionalFormatting sqref="F30">
    <cfRule type="expression" dxfId="113" priority="144">
      <formula>AND(ISBLANK($F30)=FALSE(),$F30&lt;=3)</formula>
    </cfRule>
  </conditionalFormatting>
  <conditionalFormatting sqref="F31:F35">
    <cfRule type="expression" dxfId="112" priority="143">
      <formula>AND(ISBLANK($F31)=FALSE(),$F31&lt;=3)</formula>
    </cfRule>
  </conditionalFormatting>
  <conditionalFormatting sqref="F31">
    <cfRule type="expression" dxfId="111" priority="142">
      <formula>AND(ISBLANK($F31)=FALSE(),$F31&lt;=3)</formula>
    </cfRule>
  </conditionalFormatting>
  <conditionalFormatting sqref="F32:F35">
    <cfRule type="expression" dxfId="110" priority="141">
      <formula>AND(ISBLANK($F32)=FALSE(),$F32&lt;=3)</formula>
    </cfRule>
  </conditionalFormatting>
  <conditionalFormatting sqref="B51:C51">
    <cfRule type="expression" dxfId="109" priority="140">
      <formula>AND($E51="(em branco)",TODAY()&gt;$D51)</formula>
    </cfRule>
  </conditionalFormatting>
  <conditionalFormatting sqref="D51">
    <cfRule type="expression" dxfId="108" priority="139">
      <formula>AND($E51="(em branco)",TODAY()&gt;$D51)</formula>
    </cfRule>
  </conditionalFormatting>
  <conditionalFormatting sqref="F51">
    <cfRule type="expression" dxfId="107" priority="138">
      <formula>AND(ISBLANK($G51)=FALSE(),$G51&lt;=3)</formula>
    </cfRule>
  </conditionalFormatting>
  <conditionalFormatting sqref="F51">
    <cfRule type="expression" dxfId="106" priority="137">
      <formula>AND(ISBLANK($F51)=FALSE(),$F51&lt;=3)</formula>
    </cfRule>
  </conditionalFormatting>
  <conditionalFormatting sqref="B71:C71">
    <cfRule type="expression" dxfId="105" priority="129">
      <formula>AND($E71="(em branco)",TODAY()&gt;$D71)</formula>
    </cfRule>
  </conditionalFormatting>
  <conditionalFormatting sqref="F54">
    <cfRule type="expression" dxfId="104" priority="135">
      <formula>AND(ISBLANK(#REF!)=FALSE(),#REF!&lt;=3)</formula>
    </cfRule>
  </conditionalFormatting>
  <conditionalFormatting sqref="F54">
    <cfRule type="expression" dxfId="103" priority="134">
      <formula>AND(ISBLANK($F54)=FALSE(),$F54&lt;=3)</formula>
    </cfRule>
  </conditionalFormatting>
  <conditionalFormatting sqref="F55">
    <cfRule type="expression" dxfId="102" priority="133">
      <formula>AND(ISBLANK($F55)=FALSE(),$F55&lt;=3)</formula>
    </cfRule>
  </conditionalFormatting>
  <conditionalFormatting sqref="F61 F56">
    <cfRule type="expression" dxfId="101" priority="131">
      <formula>AND(ISBLANK($F56)=FALSE(),$F56&lt;=3)</formula>
    </cfRule>
  </conditionalFormatting>
  <conditionalFormatting sqref="F69:F70">
    <cfRule type="expression" dxfId="100" priority="130">
      <formula>AND(ISBLANK($F69)=FALSE(),$F69&lt;=3)</formula>
    </cfRule>
  </conditionalFormatting>
  <conditionalFormatting sqref="D71">
    <cfRule type="expression" dxfId="99" priority="128">
      <formula>AND($E71="(em branco)",TODAY()&gt;$D71)</formula>
    </cfRule>
  </conditionalFormatting>
  <conditionalFormatting sqref="F71">
    <cfRule type="expression" dxfId="98" priority="127">
      <formula>AND(ISBLANK($G71)=FALSE(),$G71&lt;=3)</formula>
    </cfRule>
  </conditionalFormatting>
  <conditionalFormatting sqref="F71">
    <cfRule type="expression" dxfId="97" priority="126">
      <formula>AND(ISBLANK($F71)=FALSE(),$F71&lt;=3)</formula>
    </cfRule>
  </conditionalFormatting>
  <conditionalFormatting sqref="F53">
    <cfRule type="expression" dxfId="96" priority="125">
      <formula>AND(ISBLANK($F53)=FALSE(),$F53&lt;=3)</formula>
    </cfRule>
  </conditionalFormatting>
  <conditionalFormatting sqref="F197">
    <cfRule type="expression" dxfId="95" priority="124">
      <formula>AND(ISBLANK($F197)=FALSE(),$F197&lt;=3)</formula>
    </cfRule>
  </conditionalFormatting>
  <conditionalFormatting sqref="F197">
    <cfRule type="expression" dxfId="94" priority="122">
      <formula>AND(ISBLANK($F197)=FALSE(),$F197&lt;=3)</formula>
    </cfRule>
  </conditionalFormatting>
  <conditionalFormatting sqref="F57:F59">
    <cfRule type="expression" dxfId="93" priority="121">
      <formula>AND(ISBLANK($F57)=FALSE(),$F57&lt;=3)</formula>
    </cfRule>
  </conditionalFormatting>
  <conditionalFormatting sqref="F58">
    <cfRule type="expression" dxfId="92" priority="120">
      <formula>AND(ISBLANK($F58)=FALSE(),$F58&lt;=3)</formula>
    </cfRule>
  </conditionalFormatting>
  <conditionalFormatting sqref="F65">
    <cfRule type="expression" dxfId="91" priority="119">
      <formula>AND(ISBLANK($F65)=FALSE(),$F65&lt;=3)</formula>
    </cfRule>
  </conditionalFormatting>
  <conditionalFormatting sqref="B92:C92">
    <cfRule type="expression" dxfId="90" priority="110">
      <formula>AND($E92="(em branco)",TODAY()&gt;$D92)</formula>
    </cfRule>
  </conditionalFormatting>
  <conditionalFormatting sqref="F72">
    <cfRule type="expression" dxfId="89" priority="116">
      <formula>AND(ISBLANK(#REF!)=FALSE(),#REF!&lt;=3)</formula>
    </cfRule>
  </conditionalFormatting>
  <conditionalFormatting sqref="F72">
    <cfRule type="expression" dxfId="88" priority="115">
      <formula>AND(ISBLANK($F72)=FALSE(),$F72&lt;=3)</formula>
    </cfRule>
  </conditionalFormatting>
  <conditionalFormatting sqref="F73">
    <cfRule type="expression" dxfId="87" priority="114">
      <formula>AND(ISBLANK($F73)=FALSE(),$F73&lt;=3)</formula>
    </cfRule>
  </conditionalFormatting>
  <conditionalFormatting sqref="F84">
    <cfRule type="expression" dxfId="86" priority="113">
      <formula>AND(ISBLANK($F84)=FALSE(),$F84&lt;=3)</formula>
    </cfRule>
  </conditionalFormatting>
  <conditionalFormatting sqref="F85 F74:F83">
    <cfRule type="expression" dxfId="85" priority="112">
      <formula>AND(ISBLANK($F74)=FALSE(),$F74&lt;=3)</formula>
    </cfRule>
  </conditionalFormatting>
  <conditionalFormatting sqref="F90:F91">
    <cfRule type="expression" dxfId="84" priority="111">
      <formula>AND(ISBLANK($F90)=FALSE(),$F90&lt;=3)</formula>
    </cfRule>
  </conditionalFormatting>
  <conditionalFormatting sqref="D92">
    <cfRule type="expression" dxfId="83" priority="109">
      <formula>AND($E92="(em branco)",TODAY()&gt;$D92)</formula>
    </cfRule>
  </conditionalFormatting>
  <conditionalFormatting sqref="F92">
    <cfRule type="expression" dxfId="82" priority="108">
      <formula>AND(ISBLANK($G92)=FALSE(),$G92&lt;=3)</formula>
    </cfRule>
  </conditionalFormatting>
  <conditionalFormatting sqref="F92">
    <cfRule type="expression" dxfId="81" priority="107">
      <formula>AND(ISBLANK($F92)=FALSE(),$F92&lt;=3)</formula>
    </cfRule>
  </conditionalFormatting>
  <conditionalFormatting sqref="F93:F114">
    <cfRule type="expression" dxfId="80" priority="105">
      <formula>AND(ISBLANK($F93)=FALSE(),$F93&lt;=3)</formula>
    </cfRule>
  </conditionalFormatting>
  <conditionalFormatting sqref="F113 F93:F111">
    <cfRule type="expression" dxfId="79" priority="104">
      <formula>AND(ISBLANK($F93)=FALSE(),$F93&lt;=3)</formula>
    </cfRule>
  </conditionalFormatting>
  <conditionalFormatting sqref="B114:C114">
    <cfRule type="expression" dxfId="78" priority="97">
      <formula>AND($E114="(em branco)",TODAY()&gt;$D114)</formula>
    </cfRule>
  </conditionalFormatting>
  <conditionalFormatting sqref="F93">
    <cfRule type="expression" dxfId="77" priority="103">
      <formula>AND(ISBLANK(#REF!)=FALSE(),#REF!&lt;=3)</formula>
    </cfRule>
  </conditionalFormatting>
  <conditionalFormatting sqref="F93">
    <cfRule type="expression" dxfId="76" priority="102">
      <formula>AND(ISBLANK($F93)=FALSE(),$F93&lt;=3)</formula>
    </cfRule>
  </conditionalFormatting>
  <conditionalFormatting sqref="F94">
    <cfRule type="expression" dxfId="75" priority="101">
      <formula>AND(ISBLANK($F94)=FALSE(),$F94&lt;=3)</formula>
    </cfRule>
  </conditionalFormatting>
  <conditionalFormatting sqref="F96 F101:F105 F107:F110">
    <cfRule type="expression" dxfId="74" priority="100">
      <formula>AND(ISBLANK($F96)=FALSE(),$F96&lt;=3)</formula>
    </cfRule>
  </conditionalFormatting>
  <conditionalFormatting sqref="F97:F100 F95">
    <cfRule type="expression" dxfId="73" priority="99">
      <formula>AND(ISBLANK($F95)=FALSE(),$F95&lt;=3)</formula>
    </cfRule>
  </conditionalFormatting>
  <conditionalFormatting sqref="F111 F113">
    <cfRule type="expression" dxfId="72" priority="98">
      <formula>AND(ISBLANK($F111)=FALSE(),$F111&lt;=3)</formula>
    </cfRule>
  </conditionalFormatting>
  <conditionalFormatting sqref="D114">
    <cfRule type="expression" dxfId="71" priority="96">
      <formula>AND($E114="(em branco)",TODAY()&gt;$D114)</formula>
    </cfRule>
  </conditionalFormatting>
  <conditionalFormatting sqref="F114">
    <cfRule type="expression" dxfId="70" priority="95">
      <formula>AND(ISBLANK($G114)=FALSE(),$G114&lt;=3)</formula>
    </cfRule>
  </conditionalFormatting>
  <conditionalFormatting sqref="F114">
    <cfRule type="expression" dxfId="69" priority="94">
      <formula>AND(ISBLANK($F114)=FALSE(),$F114&lt;=3)</formula>
    </cfRule>
  </conditionalFormatting>
  <conditionalFormatting sqref="F106">
    <cfRule type="expression" dxfId="68" priority="93">
      <formula>AND(ISBLANK($F106)=FALSE(),$F106&lt;=3)</formula>
    </cfRule>
  </conditionalFormatting>
  <conditionalFormatting sqref="F112">
    <cfRule type="expression" dxfId="67" priority="92">
      <formula>AND(ISBLANK($F112)=FALSE(),$F112&lt;=3)</formula>
    </cfRule>
  </conditionalFormatting>
  <conditionalFormatting sqref="F112">
    <cfRule type="expression" dxfId="66" priority="91">
      <formula>AND(ISBLANK($F112)=FALSE(),$F112&lt;=3)</formula>
    </cfRule>
  </conditionalFormatting>
  <conditionalFormatting sqref="F115:F131">
    <cfRule type="expression" dxfId="65" priority="90">
      <formula>AND(ISBLANK($F115)=FALSE(),$F115&lt;=3)</formula>
    </cfRule>
  </conditionalFormatting>
  <conditionalFormatting sqref="F130">
    <cfRule type="expression" dxfId="64" priority="89">
      <formula>AND(ISBLANK($F130)=FALSE(),$F130&lt;=3)</formula>
    </cfRule>
  </conditionalFormatting>
  <conditionalFormatting sqref="B131:C131">
    <cfRule type="expression" dxfId="63" priority="82">
      <formula>AND($E131="(em branco)",TODAY()&gt;$D131)</formula>
    </cfRule>
  </conditionalFormatting>
  <conditionalFormatting sqref="F115">
    <cfRule type="expression" dxfId="62" priority="88">
      <formula>AND(ISBLANK(#REF!)=FALSE(),#REF!&lt;=3)</formula>
    </cfRule>
  </conditionalFormatting>
  <conditionalFormatting sqref="F115">
    <cfRule type="expression" dxfId="61" priority="87">
      <formula>AND(ISBLANK($F115)=FALSE(),$F115&lt;=3)</formula>
    </cfRule>
  </conditionalFormatting>
  <conditionalFormatting sqref="F116:F124">
    <cfRule type="expression" dxfId="60" priority="86">
      <formula>AND(ISBLANK($F116)=FALSE(),$F116&lt;=3)</formula>
    </cfRule>
  </conditionalFormatting>
  <conditionalFormatting sqref="F126">
    <cfRule type="expression" dxfId="59" priority="85">
      <formula>AND(ISBLANK($F126)=FALSE(),$F126&lt;=3)</formula>
    </cfRule>
  </conditionalFormatting>
  <conditionalFormatting sqref="F125">
    <cfRule type="expression" dxfId="58" priority="84">
      <formula>AND(ISBLANK($F125)=FALSE(),$F125&lt;=3)</formula>
    </cfRule>
  </conditionalFormatting>
  <conditionalFormatting sqref="F130">
    <cfRule type="expression" dxfId="57" priority="83">
      <formula>AND(ISBLANK($F130)=FALSE(),$F130&lt;=3)</formula>
    </cfRule>
  </conditionalFormatting>
  <conditionalFormatting sqref="D131">
    <cfRule type="expression" dxfId="56" priority="81">
      <formula>AND($E131="(em branco)",TODAY()&gt;$D131)</formula>
    </cfRule>
  </conditionalFormatting>
  <conditionalFormatting sqref="F131">
    <cfRule type="expression" dxfId="55" priority="80">
      <formula>AND(ISBLANK($G131)=FALSE(),$G131&lt;=3)</formula>
    </cfRule>
  </conditionalFormatting>
  <conditionalFormatting sqref="F131">
    <cfRule type="expression" dxfId="54" priority="79">
      <formula>AND(ISBLANK($F131)=FALSE(),$F131&lt;=3)</formula>
    </cfRule>
  </conditionalFormatting>
  <conditionalFormatting sqref="F132:F151">
    <cfRule type="expression" dxfId="53" priority="78">
      <formula>AND(ISBLANK($F132)=FALSE(),$F132&lt;=3)</formula>
    </cfRule>
  </conditionalFormatting>
  <conditionalFormatting sqref="F132">
    <cfRule type="expression" dxfId="52" priority="77">
      <formula>AND(ISBLANK(#REF!)=FALSE(),#REF!&lt;=3)</formula>
    </cfRule>
  </conditionalFormatting>
  <conditionalFormatting sqref="F132">
    <cfRule type="expression" dxfId="51" priority="76">
      <formula>AND(ISBLANK($F132)=FALSE(),$F132&lt;=3)</formula>
    </cfRule>
  </conditionalFormatting>
  <conditionalFormatting sqref="F133">
    <cfRule type="expression" dxfId="50" priority="75">
      <formula>AND(ISBLANK($F133)=FALSE(),$F133&lt;=3)</formula>
    </cfRule>
  </conditionalFormatting>
  <conditionalFormatting sqref="F140 F142:F150">
    <cfRule type="expression" dxfId="49" priority="74">
      <formula>AND(ISBLANK($F140)=FALSE(),$F140&lt;=3)</formula>
    </cfRule>
  </conditionalFormatting>
  <conditionalFormatting sqref="F141 F134:F138">
    <cfRule type="expression" dxfId="48" priority="73">
      <formula>AND(ISBLANK($F134)=FALSE(),$F134&lt;=3)</formula>
    </cfRule>
  </conditionalFormatting>
  <conditionalFormatting sqref="F139">
    <cfRule type="expression" dxfId="47" priority="72">
      <formula>AND(ISBLANK($F139)=FALSE(),$F139&lt;=3)</formula>
    </cfRule>
  </conditionalFormatting>
  <conditionalFormatting sqref="B151:C151">
    <cfRule type="expression" dxfId="46" priority="71">
      <formula>AND($E151="(em branco)",TODAY()&gt;$D151)</formula>
    </cfRule>
  </conditionalFormatting>
  <conditionalFormatting sqref="D151">
    <cfRule type="expression" dxfId="45" priority="70">
      <formula>AND($E151="(em branco)",TODAY()&gt;$D151)</formula>
    </cfRule>
  </conditionalFormatting>
  <conditionalFormatting sqref="F151">
    <cfRule type="expression" dxfId="44" priority="69">
      <formula>AND(ISBLANK($G151)=FALSE(),$G151&lt;=3)</formula>
    </cfRule>
  </conditionalFormatting>
  <conditionalFormatting sqref="F151">
    <cfRule type="expression" dxfId="43" priority="68">
      <formula>AND(ISBLANK($F151)=FALSE(),$F151&lt;=3)</formula>
    </cfRule>
  </conditionalFormatting>
  <conditionalFormatting sqref="F197">
    <cfRule type="expression" dxfId="42" priority="331">
      <formula>AND(ISBLANK(#REF!)=FALSE(),#REF!&lt;=3)</formula>
    </cfRule>
  </conditionalFormatting>
  <conditionalFormatting sqref="F152">
    <cfRule type="expression" dxfId="41" priority="65">
      <formula>AND(ISBLANK(#REF!)=FALSE(),#REF!&lt;=3)</formula>
    </cfRule>
  </conditionalFormatting>
  <conditionalFormatting sqref="F152">
    <cfRule type="expression" dxfId="40" priority="64">
      <formula>AND(ISBLANK($F152)=FALSE(),$F152&lt;=3)</formula>
    </cfRule>
  </conditionalFormatting>
  <conditionalFormatting sqref="F158">
    <cfRule type="expression" dxfId="39" priority="63">
      <formula>AND(ISBLANK($F158)=FALSE(),$F158&lt;=3)</formula>
    </cfRule>
  </conditionalFormatting>
  <conditionalFormatting sqref="F158">
    <cfRule type="expression" dxfId="38" priority="62">
      <formula>AND(ISBLANK($F158)=FALSE(),$F158&lt;=3)</formula>
    </cfRule>
  </conditionalFormatting>
  <conditionalFormatting sqref="F160:F164">
    <cfRule type="expression" dxfId="37" priority="61">
      <formula>AND(ISBLANK($F160)=FALSE(),$F160&lt;=3)</formula>
    </cfRule>
  </conditionalFormatting>
  <conditionalFormatting sqref="F165 F167 F169">
    <cfRule type="expression" dxfId="36" priority="60">
      <formula>AND(ISBLANK($F165)=FALSE(),$F165&lt;=3)</formula>
    </cfRule>
  </conditionalFormatting>
  <conditionalFormatting sqref="F168 F166">
    <cfRule type="expression" dxfId="35" priority="59">
      <formula>AND(ISBLANK($F166)=FALSE(),$F166&lt;=3)</formula>
    </cfRule>
  </conditionalFormatting>
  <conditionalFormatting sqref="F165:F169">
    <cfRule type="expression" dxfId="34" priority="58">
      <formula>AND(ISBLANK($F165)=FALSE(),$F165&lt;=3)</formula>
    </cfRule>
  </conditionalFormatting>
  <conditionalFormatting sqref="F153">
    <cfRule type="expression" dxfId="33" priority="57">
      <formula>AND(ISBLANK($F153)=FALSE(),$F153&lt;=3)</formula>
    </cfRule>
  </conditionalFormatting>
  <conditionalFormatting sqref="F156">
    <cfRule type="expression" dxfId="32" priority="56">
      <formula>AND(ISBLANK($F156)=FALSE(),$F156&lt;=3)</formula>
    </cfRule>
  </conditionalFormatting>
  <conditionalFormatting sqref="F154">
    <cfRule type="expression" dxfId="31" priority="55">
      <formula>AND(ISBLANK($F154)=FALSE(),$F154&lt;=3)</formula>
    </cfRule>
  </conditionalFormatting>
  <conditionalFormatting sqref="F155">
    <cfRule type="expression" dxfId="30" priority="54">
      <formula>AND(ISBLANK($F155)=FALSE(),$F155&lt;=3)</formula>
    </cfRule>
  </conditionalFormatting>
  <conditionalFormatting sqref="B170:C170">
    <cfRule type="expression" dxfId="29" priority="51">
      <formula>AND($E170="(em branco)",TODAY()&gt;$D170)</formula>
    </cfRule>
  </conditionalFormatting>
  <conditionalFormatting sqref="D170">
    <cfRule type="expression" dxfId="28" priority="50">
      <formula>AND($E170="(em branco)",TODAY()&gt;$D170)</formula>
    </cfRule>
  </conditionalFormatting>
  <conditionalFormatting sqref="F170">
    <cfRule type="expression" dxfId="27" priority="49">
      <formula>AND(ISBLANK($G170)=FALSE(),$G170&lt;=3)</formula>
    </cfRule>
  </conditionalFormatting>
  <conditionalFormatting sqref="F170">
    <cfRule type="expression" dxfId="26" priority="48">
      <formula>AND(ISBLANK($F170)=FALSE(),$F170&lt;=3)</formula>
    </cfRule>
  </conditionalFormatting>
  <conditionalFormatting sqref="F157">
    <cfRule type="expression" dxfId="25" priority="47">
      <formula>AND(ISBLANK($F157)=FALSE(),$F157&lt;=3)</formula>
    </cfRule>
  </conditionalFormatting>
  <conditionalFormatting sqref="F157">
    <cfRule type="expression" dxfId="24" priority="46">
      <formula>AND(ISBLANK($F157)=FALSE(),$F157&lt;=3)</formula>
    </cfRule>
  </conditionalFormatting>
  <conditionalFormatting sqref="F159">
    <cfRule type="expression" dxfId="23" priority="45">
      <formula>AND(ISBLANK($F159)=FALSE(),$F159&lt;=3)</formula>
    </cfRule>
  </conditionalFormatting>
  <conditionalFormatting sqref="F159">
    <cfRule type="expression" dxfId="22" priority="44">
      <formula>AND(ISBLANK($F159)=FALSE(),$F159&lt;=3)</formula>
    </cfRule>
  </conditionalFormatting>
  <conditionalFormatting sqref="G164">
    <cfRule type="expression" dxfId="21" priority="43">
      <formula>AND(ISBLANK($F164)=FALSE(),$F164&lt;=3)</formula>
    </cfRule>
  </conditionalFormatting>
  <conditionalFormatting sqref="F171:F181">
    <cfRule type="expression" dxfId="20" priority="42">
      <formula>AND(ISBLANK($F171)=FALSE(),$F171&lt;=3)</formula>
    </cfRule>
  </conditionalFormatting>
  <conditionalFormatting sqref="F174:F180">
    <cfRule type="expression" dxfId="19" priority="41">
      <formula>AND(ISBLANK($F174)=FALSE(),$F174&lt;=3)</formula>
    </cfRule>
  </conditionalFormatting>
  <conditionalFormatting sqref="F171">
    <cfRule type="expression" dxfId="18" priority="40">
      <formula>AND(ISBLANK(#REF!)=FALSE(),#REF!&lt;=3)</formula>
    </cfRule>
  </conditionalFormatting>
  <conditionalFormatting sqref="F171">
    <cfRule type="expression" dxfId="17" priority="39">
      <formula>AND(ISBLANK($F171)=FALSE(),$F171&lt;=3)</formula>
    </cfRule>
  </conditionalFormatting>
  <conditionalFormatting sqref="F179:F180">
    <cfRule type="expression" dxfId="16" priority="38">
      <formula>AND(ISBLANK($F179)=FALSE(),$F179&lt;=3)</formula>
    </cfRule>
  </conditionalFormatting>
  <conditionalFormatting sqref="F172">
    <cfRule type="expression" dxfId="15" priority="37">
      <formula>AND(ISBLANK($F172)=FALSE(),$F172&lt;=3)</formula>
    </cfRule>
  </conditionalFormatting>
  <conditionalFormatting sqref="F173">
    <cfRule type="expression" dxfId="14" priority="36">
      <formula>AND(ISBLANK($F173)=FALSE(),$F173&lt;=3)</formula>
    </cfRule>
  </conditionalFormatting>
  <conditionalFormatting sqref="B181:C181">
    <cfRule type="expression" dxfId="13" priority="35">
      <formula>AND($E181="(em branco)",TODAY()&gt;$D181)</formula>
    </cfRule>
  </conditionalFormatting>
  <conditionalFormatting sqref="D181">
    <cfRule type="expression" dxfId="12" priority="34">
      <formula>AND($E181="(em branco)",TODAY()&gt;$D181)</formula>
    </cfRule>
  </conditionalFormatting>
  <conditionalFormatting sqref="F181">
    <cfRule type="expression" dxfId="11" priority="33">
      <formula>AND(ISBLANK($G181)=FALSE(),$G181&lt;=3)</formula>
    </cfRule>
  </conditionalFormatting>
  <conditionalFormatting sqref="F181">
    <cfRule type="expression" dxfId="10" priority="32">
      <formula>AND(ISBLANK($F181)=FALSE(),$F181&lt;=3)</formula>
    </cfRule>
  </conditionalFormatting>
  <conditionalFormatting sqref="F182">
    <cfRule type="expression" dxfId="9" priority="19">
      <formula>AND(ISBLANK(#REF!)=FALSE(),#REF!&lt;=3)</formula>
    </cfRule>
  </conditionalFormatting>
  <conditionalFormatting sqref="F182">
    <cfRule type="expression" dxfId="8" priority="18">
      <formula>AND(ISBLANK($F182)=FALSE(),$F182&lt;=3)</formula>
    </cfRule>
  </conditionalFormatting>
  <conditionalFormatting sqref="B196:C196">
    <cfRule type="expression" dxfId="7" priority="15">
      <formula>AND($E196="(em branco)",TODAY()&gt;$D196)</formula>
    </cfRule>
  </conditionalFormatting>
  <conditionalFormatting sqref="D196">
    <cfRule type="expression" dxfId="6" priority="14">
      <formula>AND($E196="(em branco)",TODAY()&gt;$D196)</formula>
    </cfRule>
  </conditionalFormatting>
  <conditionalFormatting sqref="F196">
    <cfRule type="expression" dxfId="5" priority="13">
      <formula>AND(ISBLANK($G196)=FALSE(),$G196&lt;=3)</formula>
    </cfRule>
  </conditionalFormatting>
  <conditionalFormatting sqref="F196">
    <cfRule type="expression" dxfId="4" priority="12">
      <formula>AND(ISBLANK($F196)=FALSE(),$F196&lt;=3)</formula>
    </cfRule>
  </conditionalFormatting>
  <conditionalFormatting sqref="F191">
    <cfRule type="expression" dxfId="3" priority="10">
      <formula>AND(ISBLANK($F191)=FALSE(),$F191&lt;=3)</formula>
    </cfRule>
  </conditionalFormatting>
  <conditionalFormatting sqref="F190">
    <cfRule type="expression" dxfId="2" priority="9">
      <formula>AND(ISBLANK($F190)=FALSE(),$F190&lt;=3)</formula>
    </cfRule>
  </conditionalFormatting>
  <conditionalFormatting sqref="F189">
    <cfRule type="expression" dxfId="1" priority="8">
      <formula>AND(ISBLANK($F189)=FALSE(),$F189&lt;=3)</formula>
    </cfRule>
  </conditionalFormatting>
  <conditionalFormatting sqref="F192:F193">
    <cfRule type="expression" dxfId="0" priority="7">
      <formula>AND(ISBLANK($F192)=FALSE(),$F192&lt;=3)</formula>
    </cfRule>
  </conditionalFormatting>
  <printOptions horizontalCentered="1"/>
  <pageMargins left="0.31496062992125984" right="0.31496062992125984" top="0.59055118110236227" bottom="0.27559055118110237" header="0.15748031496062992" footer="0.11811023622047245"/>
  <pageSetup paperSize="9" scale="71" fitToHeight="2" orientation="portrait" r:id="rId1"/>
  <headerFooter>
    <oddHeader>&amp;L&amp;G</oddHeader>
    <oddFooter>&amp;R&amp;P / &amp;N</oddFooter>
  </headerFooter>
  <rowBreaks count="1" manualBreakCount="1">
    <brk id="151" min="1" max="5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B5340-56C1-4D81-B1DC-D9A0E412FA02}">
  <ds:schemaRefs>
    <ds:schemaRef ds:uri="72d6fbae-d18c-49b9-827b-ef4fa516a32b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399dd73-3458-46cc-953e-caad4892d1f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277817-41CD-480A-8513-F24839A9F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713AC9-548C-4050-B3B7-7C0533C0A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2022-10-03T14:29:58Z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