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-15" yWindow="6060" windowWidth="28830" windowHeight="6105"/>
  </bookViews>
  <sheets>
    <sheet name="CalPags - RAA" sheetId="2" r:id="rId1"/>
  </sheets>
  <definedNames>
    <definedName name="_xlnm.Print_Area" localSheetId="0">'CalPags - RAA'!$B$1:$F$129</definedName>
    <definedName name="_xlnm.Print_Titles" localSheetId="0">'CalPags - RAA'!$1:$3</definedName>
  </definedNames>
  <calcPr calcId="145621"/>
</workbook>
</file>

<file path=xl/calcChain.xml><?xml version="1.0" encoding="utf-8"?>
<calcChain xmlns="http://schemas.openxmlformats.org/spreadsheetml/2006/main">
  <c r="E127" i="2" l="1"/>
  <c r="E128" i="2" s="1"/>
  <c r="E124" i="2" l="1"/>
  <c r="E120" i="2" l="1"/>
  <c r="E114" i="2" l="1"/>
  <c r="E101" i="2" l="1"/>
  <c r="E87" i="2" l="1"/>
  <c r="E71" i="2" l="1"/>
  <c r="E62" i="2" l="1"/>
  <c r="E54" i="2" l="1"/>
  <c r="E41" i="2" l="1"/>
  <c r="E33" i="2" l="1"/>
  <c r="E22" i="2" l="1"/>
  <c r="E12" i="2" l="1"/>
  <c r="E42" i="2" s="1"/>
  <c r="E129" i="2" s="1"/>
</calcChain>
</file>

<file path=xl/sharedStrings.xml><?xml version="1.0" encoding="utf-8"?>
<sst xmlns="http://schemas.openxmlformats.org/spreadsheetml/2006/main" count="254" uniqueCount="70">
  <si>
    <t>AJUDA / APOIO</t>
  </si>
  <si>
    <t>Tipo de pagamento</t>
  </si>
  <si>
    <t>Pagamento efetuado a:</t>
  </si>
  <si>
    <t>Montante  
(mil euros)</t>
  </si>
  <si>
    <t>CALENDÁRIO DE PAGAMENTOS - RAA</t>
  </si>
  <si>
    <t xml:space="preserve">Nº Beneficiários </t>
  </si>
  <si>
    <t>NOVEMBRO</t>
  </si>
  <si>
    <t>NOVEMBRO Total</t>
  </si>
  <si>
    <t>AGOSTO</t>
  </si>
  <si>
    <t>AGOSTO Total</t>
  </si>
  <si>
    <t>SETEMBRO</t>
  </si>
  <si>
    <t>SETEMBRO Total</t>
  </si>
  <si>
    <t>2020 Total</t>
  </si>
  <si>
    <t>CAMPANHA 2020</t>
  </si>
  <si>
    <t>CAMPANHA 2020 Total</t>
  </si>
  <si>
    <t>M2.4.1 INVESTIMENTOS PARA A UTILIZAÇÃO SUSTENTÁVEL DE TERRAS FLORESTAIS - PRÉMIOS À MANUTENÇÃO E POR PERDA DE RENDIMENTO</t>
  </si>
  <si>
    <t>Adiantamento 85%</t>
  </si>
  <si>
    <t>M8 INVESTIMENTOS NO DESENVOLVIMENTO DAS ZONAS FLORESTAIS E NA MELHORIA DA VIABILIDADE DAS FLORESTAS - PRÉMIOS</t>
  </si>
  <si>
    <t>M10.1 PAGAMENTO POR COMPROMISSOS RESPEITANTES AO AGROAMBIENTE E AO CLIMA</t>
  </si>
  <si>
    <t>M11 AGRICULTURA BIOLÓGICA</t>
  </si>
  <si>
    <t>M13.3 PAGAMENTOS COMPENSATÓRIOS A TÍTULO DE OUTRAS ZONAS AFETADAS POR CONDICIONANTES ESPECÍFICAS</t>
  </si>
  <si>
    <t>Adiantamento 65%</t>
  </si>
  <si>
    <t>M15.1 PAGAMENTOS POR COMPROMISSOS SILVOAMBIENTAIS E CLIMÁTICOS</t>
  </si>
  <si>
    <t>OUTUBRO</t>
  </si>
  <si>
    <t>OUTUBRO Total</t>
  </si>
  <si>
    <t>Adiantamento 70%</t>
  </si>
  <si>
    <t>100%</t>
  </si>
  <si>
    <t>≤ 3</t>
  </si>
  <si>
    <t xml:space="preserve">1.1 PRODUÇÕES ANIMAIS - PRÉMIO À VACA ALEITANTE </t>
  </si>
  <si>
    <t>1.2.1 PRODUÇÕES ANIMAIS - PRÉMIO AO ABATE DE BOVINOS - 1º Semestre</t>
  </si>
  <si>
    <t xml:space="preserve">1.4 PRODUÇÕES ANIMAIS - PRÉMIO À VACA LEITEIRA </t>
  </si>
  <si>
    <t>1.7 PRODUÇÕES ANIMAIS - PRÉMIO AOS PRODUTORES DE LEITE</t>
  </si>
  <si>
    <t>1.8.1 PRODUÇÕES ANIMAIS - AJUDA AO TRANSPORTE INTER-ILHAS DE JOVENS BOVINOS - 1º Semestre</t>
  </si>
  <si>
    <t xml:space="preserve">2.4 PRODUÇÕES VEGETAIS - AJUDA AOS PRODUTORES DE ANANÁS </t>
  </si>
  <si>
    <t>1.5.1 PRODUÇÕES ANIMAIS - AJUDA AO ESCOAMENTO DE JOVENS BOVINOS DOS AÇORES  - 1º Semestre</t>
  </si>
  <si>
    <t>DEZEMBRO</t>
  </si>
  <si>
    <t>DEZEMBRO Total</t>
  </si>
  <si>
    <t>Saldo</t>
  </si>
  <si>
    <t>1ª Prestação 90%</t>
  </si>
  <si>
    <t xml:space="preserve">2.1 PRODUÇÕES VEGETAIS - AJUDA AOS PRODUTORES DE CULTURAS ARVENSES </t>
  </si>
  <si>
    <t>JANEIRO</t>
  </si>
  <si>
    <t>JANEIRO Total</t>
  </si>
  <si>
    <t>2021 Total</t>
  </si>
  <si>
    <t xml:space="preserve">2.2 PRODUÇÕES VEGETAIS - AJUDA AOS PRODUTORES DE CULTURAS TRADICIONAIS </t>
  </si>
  <si>
    <t>2.6.1 PRODUÇÕES VEGETAIS - AJUDA AOS PRODUTORES DE BANANA - 1º Semestre</t>
  </si>
  <si>
    <t>FEVEREIRO</t>
  </si>
  <si>
    <t>FEVEREIRO Total</t>
  </si>
  <si>
    <t xml:space="preserve">1.3 PRODUÇÕES ANIMAIS - PRÉMIO AOS PRODUTORES DE OVINOS E CAPRINOS </t>
  </si>
  <si>
    <t>MARÇO</t>
  </si>
  <si>
    <t>MARÇO Total</t>
  </si>
  <si>
    <t xml:space="preserve">2.5 PRODUÇÕES VEGETAIS - AJUDA AOS PRODUTORES DE HORTO-FRUT., FLORES DE CORTE E PLANTAS ORNAMENTAIS </t>
  </si>
  <si>
    <t>ABRIL</t>
  </si>
  <si>
    <t>ABRIL Total</t>
  </si>
  <si>
    <t xml:space="preserve">1.2.2 PRODUÇÕES ANIMAIS - PRÉMIO AO ABATE DE BOVINOS - 2º Semestre </t>
  </si>
  <si>
    <t xml:space="preserve">2.3 PRODUÇÕES VEGETAIS - AJUDA À MANUTENÇÃO DA VINHA PARA A PRODUÇÃO DE VINHOS DOP E VINHOS COM IGP </t>
  </si>
  <si>
    <t xml:space="preserve">3.1 TRANSFORMAÇÃO - AJUDA À ARMAZENAGEM PRIVADA DE QUEIJOS "ILHA" E "SÃO JORGE" </t>
  </si>
  <si>
    <t>MAIO</t>
  </si>
  <si>
    <t>MAIO Total</t>
  </si>
  <si>
    <t>2ª Prestação</t>
  </si>
  <si>
    <t>1.5.2 PRODUÇÕES ANIMAIS - AJUDA AO ESCOAMENTO DE JOVENS BOVINOS DOS AÇORES - 2º Semestre</t>
  </si>
  <si>
    <t>1.8.2 PRODUÇÕES ANIMAIS - AJUDA AO TRANSPORTE INTER-ILHAS DE JOVENS BOVINOS - 2º Semestre</t>
  </si>
  <si>
    <t>JUNHO</t>
  </si>
  <si>
    <t>JUNHO Total</t>
  </si>
  <si>
    <t>1.6 PRODUÇÕES ANIMAIS - AJUDAS À INOVAÇÃO E QUALIDADE DAS PRODUÇÕES PECUÁRIAS AÇORIANAS</t>
  </si>
  <si>
    <t>1.9 PRODUÇÕES ANIMAIS - AJUDA AOS PRODUTORES APÍCOLAS</t>
  </si>
  <si>
    <t>2.6.2 PRODUÇÕES VEGETAIS - AJUDA AOS PRODUTORES DE BANANA - 2º Semestre</t>
  </si>
  <si>
    <t>3.2 TRANSFORMAÇÃO - AJUDA AO ACONDICIONAMENTO DE PRÓTEAS</t>
  </si>
  <si>
    <t>JULHO</t>
  </si>
  <si>
    <t>JULHO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</si>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</sst>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70" formatCode="#,##0.00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theme="0" tint="-0.1499984740745262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0" fontId="7" fillId="4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/>
    <xf numFmtId="0" fontId="8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left" vertical="center" indent="1"/>
    </xf>
    <xf numFmtId="0" fontId="10" fillId="6" borderId="6" xfId="0" applyFont="1" applyFill="1" applyBorder="1" applyAlignment="1">
      <alignment vertical="center"/>
    </xf>
    <xf numFmtId="3" fontId="10" fillId="6" borderId="6" xfId="0" applyNumberFormat="1" applyFont="1" applyFill="1" applyBorder="1" applyAlignment="1">
      <alignment vertical="center"/>
    </xf>
    <xf numFmtId="3" fontId="12" fillId="6" borderId="7" xfId="0" applyNumberFormat="1" applyFont="1" applyFill="1" applyBorder="1" applyAlignment="1">
      <alignment vertical="center"/>
    </xf>
    <xf numFmtId="0" fontId="5" fillId="0" borderId="0" xfId="2" applyBorder="1"/>
    <xf numFmtId="167" fontId="8" fillId="0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vertical="center"/>
    </xf>
    <xf numFmtId="166" fontId="11" fillId="7" borderId="2" xfId="1" applyNumberFormat="1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6" fontId="5" fillId="0" borderId="0" xfId="0" applyNumberFormat="1" applyFont="1"/>
    <xf numFmtId="3" fontId="8" fillId="8" borderId="2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horizontal="right" vertical="center"/>
    </xf>
    <xf numFmtId="3" fontId="5" fillId="8" borderId="0" xfId="0" applyNumberFormat="1" applyFont="1" applyFill="1"/>
    <xf numFmtId="0" fontId="5" fillId="8" borderId="0" xfId="0" applyFont="1" applyFill="1"/>
    <xf numFmtId="167" fontId="8" fillId="8" borderId="2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 wrapText="1" indent="2"/>
    </xf>
    <xf numFmtId="170" fontId="0" fillId="0" borderId="0" xfId="0" applyNumberFormat="1"/>
  </cellXfs>
  <cellStyles count="3">
    <cellStyle name="Normal" xfId="0" builtinId="0"/>
    <cellStyle name="Normal 2" xfId="2"/>
    <cellStyle name="Vírgula" xfId="1" builtinId="3"/>
  </cellStyles>
  <dxfs count="1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2295525</xdr:colOff>
      <xdr:row>53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2390775" y="1350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P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38"/>
  <sheetViews>
    <sheetView showGridLines="0" tabSelected="1" zoomScaleNormal="100" workbookViewId="0">
      <pane ySplit="3" topLeftCell="A125" activePane="bottomLeft" state="frozen"/>
      <selection pane="bottomLeft" activeCell="E151" sqref="E151"/>
    </sheetView>
  </sheetViews>
  <sheetFormatPr defaultRowHeight="12.75" x14ac:dyDescent="0.2"/>
  <cols>
    <col min="1" max="1" width="1.42578125" style="9" customWidth="1"/>
    <col min="2" max="2" width="70.42578125" style="9" customWidth="1"/>
    <col min="3" max="3" width="20.57031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</cols>
  <sheetData>
    <row r="1" spans="2:202" s="1" customFormat="1" ht="21.75" customHeight="1" x14ac:dyDescent="0.2">
      <c r="B1" s="22" t="s">
        <v>4</v>
      </c>
      <c r="C1" s="22"/>
      <c r="D1" s="23"/>
      <c r="E1" s="23"/>
      <c r="F1" s="23" t="s">
        <v>13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24"/>
      <c r="C2" s="25"/>
      <c r="D2" s="26"/>
      <c r="E2" s="26"/>
      <c r="F2" s="36"/>
      <c r="G2"/>
      <c r="H2"/>
      <c r="I2"/>
      <c r="J2"/>
      <c r="K2"/>
      <c r="L2" s="5"/>
    </row>
    <row r="3" spans="2:202" s="6" customFormat="1" ht="22.5" x14ac:dyDescent="0.2">
      <c r="B3" s="27" t="s">
        <v>0</v>
      </c>
      <c r="C3" s="28" t="s">
        <v>1</v>
      </c>
      <c r="D3" s="28" t="s">
        <v>2</v>
      </c>
      <c r="E3" s="29" t="s">
        <v>3</v>
      </c>
      <c r="F3" s="29" t="s">
        <v>5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38">
        <v>2020</v>
      </c>
      <c r="C4" s="39"/>
      <c r="D4" s="39"/>
      <c r="E4" s="39"/>
      <c r="F4" s="40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10</v>
      </c>
      <c r="C5" s="12"/>
      <c r="D5" s="12"/>
      <c r="E5" s="12"/>
      <c r="F5" s="31"/>
      <c r="G5"/>
      <c r="H5" s="7"/>
      <c r="I5" s="7"/>
      <c r="J5" s="7"/>
      <c r="K5" s="7"/>
      <c r="L5" s="7"/>
      <c r="M5" s="7"/>
    </row>
    <row r="6" spans="2:202" s="9" customFormat="1" ht="23.25" customHeight="1" x14ac:dyDescent="0.2">
      <c r="B6" s="15" t="s">
        <v>15</v>
      </c>
      <c r="C6" s="30" t="s">
        <v>16</v>
      </c>
      <c r="D6" s="21">
        <v>44104</v>
      </c>
      <c r="E6" s="13">
        <v>21.124920000000003</v>
      </c>
      <c r="F6" s="20">
        <v>13</v>
      </c>
      <c r="G6"/>
      <c r="H6" s="7"/>
      <c r="I6" s="7"/>
      <c r="J6" s="7"/>
      <c r="K6" s="7"/>
      <c r="L6" s="7"/>
      <c r="M6" s="7"/>
    </row>
    <row r="7" spans="2:202" s="9" customFormat="1" ht="23.25" customHeight="1" x14ac:dyDescent="0.2">
      <c r="B7" s="15" t="s">
        <v>17</v>
      </c>
      <c r="C7" s="30" t="s">
        <v>16</v>
      </c>
      <c r="D7" s="21">
        <v>44104</v>
      </c>
      <c r="E7" s="13">
        <v>78.092060000000004</v>
      </c>
      <c r="F7" s="14">
        <v>7</v>
      </c>
      <c r="G7"/>
      <c r="H7" s="7"/>
      <c r="I7" s="7"/>
      <c r="J7" s="7"/>
      <c r="K7" s="7"/>
      <c r="L7" s="7"/>
      <c r="M7" s="7"/>
    </row>
    <row r="8" spans="2:202" s="9" customFormat="1" ht="19.5" customHeight="1" x14ac:dyDescent="0.2">
      <c r="B8" s="15" t="s">
        <v>18</v>
      </c>
      <c r="C8" s="30" t="s">
        <v>16</v>
      </c>
      <c r="D8" s="21">
        <v>44104</v>
      </c>
      <c r="E8" s="13">
        <v>7478.5861599999998</v>
      </c>
      <c r="F8" s="14">
        <v>1924</v>
      </c>
      <c r="G8"/>
      <c r="H8" s="7"/>
      <c r="I8" s="7"/>
      <c r="J8" s="7"/>
      <c r="K8" s="7"/>
      <c r="L8" s="7"/>
      <c r="M8" s="7"/>
    </row>
    <row r="9" spans="2:202" s="9" customFormat="1" ht="19.5" customHeight="1" x14ac:dyDescent="0.2">
      <c r="B9" s="15" t="s">
        <v>19</v>
      </c>
      <c r="C9" s="30" t="s">
        <v>16</v>
      </c>
      <c r="D9" s="21">
        <v>44104</v>
      </c>
      <c r="E9" s="13">
        <v>115.19914</v>
      </c>
      <c r="F9" s="20">
        <v>47</v>
      </c>
      <c r="G9"/>
      <c r="H9" s="7"/>
      <c r="I9" s="7"/>
      <c r="J9" s="7"/>
      <c r="K9" s="7"/>
      <c r="L9" s="7"/>
      <c r="M9" s="7"/>
    </row>
    <row r="10" spans="2:202" s="9" customFormat="1" ht="23.25" customHeight="1" x14ac:dyDescent="0.2">
      <c r="B10" s="15" t="s">
        <v>20</v>
      </c>
      <c r="C10" s="30" t="s">
        <v>21</v>
      </c>
      <c r="D10" s="21">
        <v>44104</v>
      </c>
      <c r="E10" s="13">
        <v>5809.5260099999996</v>
      </c>
      <c r="F10" s="20">
        <v>6875</v>
      </c>
      <c r="G10"/>
      <c r="H10" s="7"/>
      <c r="I10" s="7"/>
      <c r="J10" s="7"/>
      <c r="K10" s="7"/>
      <c r="L10" s="7"/>
      <c r="M10" s="7"/>
    </row>
    <row r="11" spans="2:202" s="9" customFormat="1" ht="19.5" customHeight="1" x14ac:dyDescent="0.2">
      <c r="B11" s="15" t="s">
        <v>22</v>
      </c>
      <c r="C11" s="30" t="s">
        <v>16</v>
      </c>
      <c r="D11" s="21">
        <v>44104</v>
      </c>
      <c r="E11" s="13">
        <v>349.31752</v>
      </c>
      <c r="F11" s="20">
        <v>42</v>
      </c>
      <c r="G11"/>
      <c r="H11" s="7"/>
      <c r="I11" s="7"/>
      <c r="J11" s="7"/>
      <c r="K11" s="7"/>
      <c r="L11" s="7"/>
      <c r="M11" s="7"/>
    </row>
    <row r="12" spans="2:202" s="9" customFormat="1" ht="19.5" customHeight="1" x14ac:dyDescent="0.2">
      <c r="B12" s="32" t="s">
        <v>11</v>
      </c>
      <c r="C12" s="33"/>
      <c r="D12" s="33"/>
      <c r="E12" s="34">
        <f>SUM(E6:E11)</f>
        <v>13851.845809999999</v>
      </c>
      <c r="F12" s="35"/>
      <c r="G12"/>
      <c r="H12" s="7"/>
      <c r="I12" s="7"/>
      <c r="J12" s="7"/>
      <c r="K12" s="7"/>
      <c r="L12" s="7"/>
      <c r="M12" s="7"/>
    </row>
    <row r="13" spans="2:202" s="9" customFormat="1" ht="12.75" customHeight="1" x14ac:dyDescent="0.2">
      <c r="B13" s="11" t="s">
        <v>23</v>
      </c>
      <c r="C13" s="12"/>
      <c r="D13" s="12"/>
      <c r="E13" s="12"/>
      <c r="F13" s="31"/>
      <c r="G13"/>
      <c r="H13" s="7"/>
      <c r="I13" s="7"/>
      <c r="J13" s="7"/>
      <c r="K13" s="7"/>
      <c r="L13" s="7"/>
      <c r="M13" s="7"/>
    </row>
    <row r="14" spans="2:202" s="9" customFormat="1" ht="24" customHeight="1" x14ac:dyDescent="0.2">
      <c r="B14" s="15" t="s">
        <v>18</v>
      </c>
      <c r="C14" s="30" t="s">
        <v>16</v>
      </c>
      <c r="D14" s="21">
        <v>44134</v>
      </c>
      <c r="E14" s="13">
        <v>208.59417000000002</v>
      </c>
      <c r="F14" s="14">
        <v>24</v>
      </c>
      <c r="G14"/>
      <c r="H14" s="46"/>
      <c r="I14" s="7"/>
      <c r="J14" s="7"/>
      <c r="K14" s="7"/>
      <c r="L14" s="7"/>
      <c r="M14" s="7"/>
    </row>
    <row r="15" spans="2:202" s="9" customFormat="1" ht="23.25" customHeight="1" x14ac:dyDescent="0.2">
      <c r="B15" s="15" t="s">
        <v>20</v>
      </c>
      <c r="C15" s="30" t="s">
        <v>21</v>
      </c>
      <c r="D15" s="21">
        <v>44134</v>
      </c>
      <c r="E15" s="13">
        <v>1807.0361</v>
      </c>
      <c r="F15" s="14">
        <v>6847</v>
      </c>
      <c r="G15"/>
      <c r="H15" s="7"/>
      <c r="I15" s="7"/>
      <c r="J15" s="7"/>
      <c r="K15" s="7"/>
      <c r="L15" s="7"/>
      <c r="M15" s="7"/>
    </row>
    <row r="16" spans="2:202" s="9" customFormat="1" ht="24" customHeight="1" x14ac:dyDescent="0.2">
      <c r="B16" s="15" t="s">
        <v>28</v>
      </c>
      <c r="C16" s="30" t="s">
        <v>25</v>
      </c>
      <c r="D16" s="21">
        <v>44134</v>
      </c>
      <c r="E16" s="13">
        <v>6279.8123100000003</v>
      </c>
      <c r="F16" s="14">
        <v>1701</v>
      </c>
      <c r="G16"/>
      <c r="H16" s="46"/>
      <c r="I16" s="7"/>
      <c r="J16" s="7"/>
      <c r="K16" s="7"/>
      <c r="L16" s="7"/>
      <c r="M16" s="7"/>
    </row>
    <row r="17" spans="2:13" s="9" customFormat="1" ht="19.5" customHeight="1" x14ac:dyDescent="0.2">
      <c r="B17" s="15" t="s">
        <v>29</v>
      </c>
      <c r="C17" s="30" t="s">
        <v>25</v>
      </c>
      <c r="D17" s="21">
        <v>44134</v>
      </c>
      <c r="E17" s="13">
        <v>4779.7513200000003</v>
      </c>
      <c r="F17" s="14">
        <v>4436</v>
      </c>
      <c r="G17"/>
      <c r="H17" s="7"/>
      <c r="I17" s="7"/>
      <c r="J17" s="7"/>
      <c r="K17" s="7"/>
      <c r="L17" s="7"/>
      <c r="M17" s="7"/>
    </row>
    <row r="18" spans="2:13" s="9" customFormat="1" ht="19.5" customHeight="1" x14ac:dyDescent="0.2">
      <c r="B18" s="15" t="s">
        <v>30</v>
      </c>
      <c r="C18" s="30" t="s">
        <v>25</v>
      </c>
      <c r="D18" s="21">
        <v>44134</v>
      </c>
      <c r="E18" s="13">
        <v>8457.5276599999997</v>
      </c>
      <c r="F18" s="14">
        <v>2308</v>
      </c>
      <c r="G18"/>
      <c r="H18" s="7"/>
      <c r="I18" s="7"/>
      <c r="J18" s="7"/>
      <c r="K18" s="7"/>
      <c r="L18" s="7"/>
      <c r="M18" s="7"/>
    </row>
    <row r="19" spans="2:13" s="9" customFormat="1" ht="19.5" customHeight="1" x14ac:dyDescent="0.2">
      <c r="B19" s="15" t="s">
        <v>31</v>
      </c>
      <c r="C19" s="30" t="s">
        <v>25</v>
      </c>
      <c r="D19" s="21">
        <v>44134</v>
      </c>
      <c r="E19" s="13">
        <v>14139.849199999999</v>
      </c>
      <c r="F19" s="14">
        <v>2406</v>
      </c>
      <c r="G19"/>
      <c r="H19" s="7"/>
      <c r="I19" s="7"/>
      <c r="J19" s="7"/>
      <c r="K19" s="7"/>
      <c r="L19" s="7"/>
      <c r="M19" s="7"/>
    </row>
    <row r="20" spans="2:13" s="9" customFormat="1" ht="23.25" customHeight="1" x14ac:dyDescent="0.2">
      <c r="B20" s="15" t="s">
        <v>32</v>
      </c>
      <c r="C20" s="30" t="s">
        <v>25</v>
      </c>
      <c r="D20" s="21">
        <v>44134</v>
      </c>
      <c r="E20" s="13">
        <v>47.254570000000001</v>
      </c>
      <c r="F20" s="14">
        <v>102</v>
      </c>
      <c r="G20"/>
      <c r="H20" s="7"/>
      <c r="I20" s="7"/>
      <c r="J20" s="7"/>
      <c r="K20" s="7"/>
      <c r="L20" s="7"/>
      <c r="M20" s="7"/>
    </row>
    <row r="21" spans="2:13" s="9" customFormat="1" ht="19.5" customHeight="1" x14ac:dyDescent="0.2">
      <c r="B21" s="15" t="s">
        <v>33</v>
      </c>
      <c r="C21" s="30" t="s">
        <v>25</v>
      </c>
      <c r="D21" s="21">
        <v>44134</v>
      </c>
      <c r="E21" s="13">
        <v>1952.0259799999999</v>
      </c>
      <c r="F21" s="14">
        <v>198</v>
      </c>
      <c r="G21"/>
      <c r="H21" s="46"/>
      <c r="I21" s="7"/>
      <c r="J21" s="7"/>
      <c r="K21" s="7"/>
      <c r="L21" s="7"/>
      <c r="M21" s="7"/>
    </row>
    <row r="22" spans="2:13" s="9" customFormat="1" ht="19.5" customHeight="1" x14ac:dyDescent="0.2">
      <c r="B22" s="16" t="s">
        <v>24</v>
      </c>
      <c r="C22" s="17"/>
      <c r="D22" s="17"/>
      <c r="E22" s="18">
        <f>SUM(E14:E21)</f>
        <v>37671.851309999998</v>
      </c>
      <c r="F22" s="19"/>
      <c r="G22"/>
      <c r="H22" s="46"/>
      <c r="I22" s="7"/>
      <c r="J22" s="7"/>
      <c r="K22" s="7"/>
      <c r="L22" s="7"/>
      <c r="M22" s="7"/>
    </row>
    <row r="23" spans="2:13" s="9" customFormat="1" ht="12.75" customHeight="1" x14ac:dyDescent="0.2">
      <c r="B23" s="11" t="s">
        <v>6</v>
      </c>
      <c r="C23" s="12"/>
      <c r="D23" s="12"/>
      <c r="E23" s="12"/>
      <c r="F23" s="31"/>
      <c r="G23"/>
      <c r="H23" s="7"/>
      <c r="I23" s="7"/>
      <c r="J23" s="7"/>
      <c r="K23" s="7"/>
      <c r="L23" s="7"/>
      <c r="M23" s="7"/>
    </row>
    <row r="24" spans="2:13" s="9" customFormat="1" ht="19.5" customHeight="1" x14ac:dyDescent="0.2">
      <c r="B24" s="15" t="s">
        <v>18</v>
      </c>
      <c r="C24" s="30" t="s">
        <v>16</v>
      </c>
      <c r="D24" s="21">
        <v>44165</v>
      </c>
      <c r="E24" s="13">
        <v>17.984639999999999</v>
      </c>
      <c r="F24" s="20" t="s">
        <v>27</v>
      </c>
      <c r="G24"/>
      <c r="H24" s="7"/>
      <c r="I24" s="7"/>
      <c r="J24" s="7"/>
      <c r="K24" s="7"/>
      <c r="L24" s="7"/>
      <c r="M24" s="7"/>
    </row>
    <row r="25" spans="2:13" s="9" customFormat="1" ht="23.25" customHeight="1" x14ac:dyDescent="0.2">
      <c r="B25" s="15" t="s">
        <v>20</v>
      </c>
      <c r="C25" s="30" t="s">
        <v>21</v>
      </c>
      <c r="D25" s="21">
        <v>44165</v>
      </c>
      <c r="E25" s="13">
        <v>19.408000000000001</v>
      </c>
      <c r="F25" s="20">
        <v>49</v>
      </c>
      <c r="G25"/>
      <c r="H25" s="7"/>
      <c r="I25" s="7"/>
      <c r="J25" s="7"/>
      <c r="K25" s="7"/>
      <c r="L25" s="7"/>
      <c r="M25" s="7"/>
    </row>
    <row r="26" spans="2:13" s="9" customFormat="1" ht="19.5" customHeight="1" x14ac:dyDescent="0.2">
      <c r="B26" s="15" t="s">
        <v>28</v>
      </c>
      <c r="C26" s="30" t="s">
        <v>25</v>
      </c>
      <c r="D26" s="21">
        <v>44165</v>
      </c>
      <c r="E26" s="13">
        <v>35.661679999999997</v>
      </c>
      <c r="F26" s="20">
        <v>8</v>
      </c>
      <c r="G26"/>
      <c r="H26" s="7"/>
      <c r="I26" s="7"/>
      <c r="J26" s="7"/>
      <c r="K26" s="7"/>
      <c r="L26" s="7"/>
      <c r="M26" s="7"/>
    </row>
    <row r="27" spans="2:13" s="9" customFormat="1" ht="19.5" customHeight="1" x14ac:dyDescent="0.2">
      <c r="B27" s="15" t="s">
        <v>29</v>
      </c>
      <c r="C27" s="30" t="s">
        <v>25</v>
      </c>
      <c r="D27" s="21">
        <v>44165</v>
      </c>
      <c r="E27" s="13">
        <v>10.825220000000002</v>
      </c>
      <c r="F27" s="20">
        <v>25</v>
      </c>
      <c r="G27"/>
      <c r="H27" s="7"/>
      <c r="I27" s="7"/>
      <c r="J27" s="7"/>
      <c r="K27" s="7"/>
      <c r="L27" s="7"/>
      <c r="M27" s="7"/>
    </row>
    <row r="28" spans="2:13" s="9" customFormat="1" ht="19.5" customHeight="1" x14ac:dyDescent="0.2">
      <c r="B28" s="15" t="s">
        <v>30</v>
      </c>
      <c r="C28" s="30" t="s">
        <v>25</v>
      </c>
      <c r="D28" s="21">
        <v>44165</v>
      </c>
      <c r="E28" s="13">
        <v>22.082170000000001</v>
      </c>
      <c r="F28" s="20">
        <v>12</v>
      </c>
      <c r="G28"/>
      <c r="H28" s="7"/>
      <c r="I28" s="7"/>
      <c r="J28" s="7"/>
      <c r="K28" s="7"/>
      <c r="L28" s="7"/>
      <c r="M28" s="7"/>
    </row>
    <row r="29" spans="2:13" s="9" customFormat="1" ht="23.25" customHeight="1" x14ac:dyDescent="0.2">
      <c r="B29" s="15" t="s">
        <v>34</v>
      </c>
      <c r="C29" s="30" t="s">
        <v>25</v>
      </c>
      <c r="D29" s="21">
        <v>44165</v>
      </c>
      <c r="E29" s="13">
        <v>200.65157000000002</v>
      </c>
      <c r="F29" s="14">
        <v>556</v>
      </c>
      <c r="G29"/>
      <c r="H29" s="7"/>
      <c r="I29" s="7"/>
      <c r="J29" s="7"/>
      <c r="K29" s="7"/>
      <c r="L29" s="7"/>
      <c r="M29" s="7"/>
    </row>
    <row r="30" spans="2:13" s="9" customFormat="1" ht="19.5" customHeight="1" x14ac:dyDescent="0.2">
      <c r="B30" s="15" t="s">
        <v>31</v>
      </c>
      <c r="C30" s="30" t="s">
        <v>25</v>
      </c>
      <c r="D30" s="21">
        <v>44165</v>
      </c>
      <c r="E30" s="13">
        <v>35.731369999999998</v>
      </c>
      <c r="F30" s="20">
        <v>11</v>
      </c>
      <c r="G30"/>
      <c r="H30" s="7"/>
      <c r="I30" s="7"/>
      <c r="J30" s="7"/>
      <c r="K30" s="7"/>
      <c r="L30" s="7"/>
      <c r="M30" s="7"/>
    </row>
    <row r="31" spans="2:13" s="9" customFormat="1" ht="23.25" customHeight="1" x14ac:dyDescent="0.2">
      <c r="B31" s="15" t="s">
        <v>32</v>
      </c>
      <c r="C31" s="30" t="s">
        <v>25</v>
      </c>
      <c r="D31" s="21">
        <v>44165</v>
      </c>
      <c r="E31" s="37">
        <v>0.35699999999999998</v>
      </c>
      <c r="F31" s="20" t="s">
        <v>27</v>
      </c>
      <c r="G31"/>
      <c r="H31" s="7"/>
      <c r="I31" s="7"/>
      <c r="J31" s="7"/>
      <c r="K31" s="7"/>
      <c r="L31" s="7"/>
      <c r="M31" s="7"/>
    </row>
    <row r="32" spans="2:13" s="9" customFormat="1" ht="19.5" customHeight="1" x14ac:dyDescent="0.2">
      <c r="B32" s="15" t="s">
        <v>33</v>
      </c>
      <c r="C32" s="30" t="s">
        <v>25</v>
      </c>
      <c r="D32" s="21">
        <v>44165</v>
      </c>
      <c r="E32" s="13">
        <v>100.96382000000001</v>
      </c>
      <c r="F32" s="20">
        <v>8</v>
      </c>
      <c r="G32"/>
      <c r="H32" s="7"/>
      <c r="I32" s="7"/>
      <c r="J32" s="7"/>
      <c r="K32" s="7"/>
      <c r="L32" s="7"/>
      <c r="M32" s="7"/>
    </row>
    <row r="33" spans="2:13" s="9" customFormat="1" ht="19.5" customHeight="1" x14ac:dyDescent="0.2">
      <c r="B33" s="32" t="s">
        <v>7</v>
      </c>
      <c r="C33" s="33"/>
      <c r="D33" s="33"/>
      <c r="E33" s="34">
        <f>SUM(E24:E32)</f>
        <v>443.66547000000003</v>
      </c>
      <c r="F33" s="35"/>
      <c r="G33"/>
      <c r="H33" s="7"/>
      <c r="I33" s="7"/>
      <c r="J33" s="7"/>
      <c r="K33" s="7"/>
      <c r="L33" s="7"/>
      <c r="M33" s="7"/>
    </row>
    <row r="34" spans="2:13" s="9" customFormat="1" ht="12.75" customHeight="1" x14ac:dyDescent="0.2">
      <c r="B34" s="11" t="s">
        <v>35</v>
      </c>
      <c r="C34" s="12"/>
      <c r="D34" s="12"/>
      <c r="E34" s="12"/>
      <c r="F34" s="31"/>
      <c r="G34"/>
      <c r="H34" s="7"/>
      <c r="I34" s="7"/>
      <c r="J34" s="7"/>
      <c r="K34" s="7"/>
      <c r="L34" s="7"/>
      <c r="M34" s="7"/>
    </row>
    <row r="35" spans="2:13" s="9" customFormat="1" ht="24" customHeight="1" x14ac:dyDescent="0.2">
      <c r="B35" s="15" t="s">
        <v>28</v>
      </c>
      <c r="C35" s="30" t="s">
        <v>37</v>
      </c>
      <c r="D35" s="21">
        <v>44196</v>
      </c>
      <c r="E35" s="13">
        <v>2634.7489100000003</v>
      </c>
      <c r="F35" s="20">
        <v>1704</v>
      </c>
      <c r="G35"/>
      <c r="H35" s="7"/>
      <c r="I35" s="7"/>
      <c r="J35" s="7"/>
      <c r="K35" s="7"/>
      <c r="L35" s="7"/>
      <c r="M35" s="7"/>
    </row>
    <row r="36" spans="2:13" s="9" customFormat="1" ht="24" customHeight="1" x14ac:dyDescent="0.2">
      <c r="B36" s="15" t="s">
        <v>29</v>
      </c>
      <c r="C36" s="30" t="s">
        <v>38</v>
      </c>
      <c r="D36" s="21">
        <v>44196</v>
      </c>
      <c r="E36" s="13">
        <v>1331.8977</v>
      </c>
      <c r="F36" s="20">
        <v>4454</v>
      </c>
      <c r="G36"/>
      <c r="H36" s="7"/>
      <c r="I36" s="7"/>
      <c r="J36" s="7"/>
      <c r="K36" s="7"/>
      <c r="L36" s="7"/>
      <c r="M36" s="7"/>
    </row>
    <row r="37" spans="2:13" s="9" customFormat="1" ht="19.5" customHeight="1" x14ac:dyDescent="0.2">
      <c r="B37" s="15" t="s">
        <v>30</v>
      </c>
      <c r="C37" s="30" t="s">
        <v>37</v>
      </c>
      <c r="D37" s="21">
        <v>44196</v>
      </c>
      <c r="E37" s="13">
        <v>3530.5251600000001</v>
      </c>
      <c r="F37" s="20">
        <v>2321</v>
      </c>
      <c r="G37"/>
      <c r="H37" s="7"/>
      <c r="I37" s="7"/>
      <c r="J37" s="7"/>
      <c r="K37" s="7"/>
      <c r="L37" s="7"/>
      <c r="M37" s="7"/>
    </row>
    <row r="38" spans="2:13" s="9" customFormat="1" ht="19.5" customHeight="1" x14ac:dyDescent="0.2">
      <c r="B38" s="15" t="s">
        <v>31</v>
      </c>
      <c r="C38" s="30" t="s">
        <v>37</v>
      </c>
      <c r="D38" s="21">
        <v>44196</v>
      </c>
      <c r="E38" s="37">
        <v>5781.0788900000007</v>
      </c>
      <c r="F38" s="20">
        <v>2406</v>
      </c>
      <c r="G38"/>
      <c r="H38" s="7"/>
      <c r="I38" s="7"/>
      <c r="J38" s="7"/>
      <c r="K38" s="7"/>
      <c r="L38" s="7"/>
      <c r="M38" s="7"/>
    </row>
    <row r="39" spans="2:13" s="9" customFormat="1" ht="24" customHeight="1" x14ac:dyDescent="0.2">
      <c r="B39" s="15" t="s">
        <v>39</v>
      </c>
      <c r="C39" s="30" t="s">
        <v>38</v>
      </c>
      <c r="D39" s="21">
        <v>44196</v>
      </c>
      <c r="E39" s="13">
        <v>4761.4865399999999</v>
      </c>
      <c r="F39" s="20">
        <v>3180</v>
      </c>
      <c r="G39"/>
      <c r="H39" s="7"/>
      <c r="I39" s="7"/>
      <c r="J39" s="7"/>
      <c r="K39" s="7"/>
      <c r="L39" s="7"/>
      <c r="M39" s="7"/>
    </row>
    <row r="40" spans="2:13" s="9" customFormat="1" ht="19.5" customHeight="1" x14ac:dyDescent="0.2">
      <c r="B40" s="15" t="s">
        <v>33</v>
      </c>
      <c r="C40" s="30" t="s">
        <v>38</v>
      </c>
      <c r="D40" s="21">
        <v>44196</v>
      </c>
      <c r="E40" s="13">
        <v>792.30079000000001</v>
      </c>
      <c r="F40" s="20">
        <v>205</v>
      </c>
      <c r="G40"/>
      <c r="H40" s="7"/>
      <c r="I40" s="7"/>
      <c r="J40" s="7"/>
      <c r="K40" s="7"/>
      <c r="L40" s="7"/>
      <c r="M40" s="7"/>
    </row>
    <row r="41" spans="2:13" s="9" customFormat="1" ht="19.5" customHeight="1" x14ac:dyDescent="0.2">
      <c r="B41" s="32" t="s">
        <v>36</v>
      </c>
      <c r="C41" s="33"/>
      <c r="D41" s="33"/>
      <c r="E41" s="34">
        <f>SUM(E35:E40)</f>
        <v>18832.037990000004</v>
      </c>
      <c r="F41" s="35"/>
      <c r="G41"/>
      <c r="H41" s="7"/>
      <c r="I41" s="7"/>
      <c r="J41" s="7"/>
      <c r="K41" s="7"/>
      <c r="L41" s="7"/>
      <c r="M41" s="7"/>
    </row>
    <row r="42" spans="2:13" s="9" customFormat="1" ht="19.5" customHeight="1" x14ac:dyDescent="0.2">
      <c r="B42" s="41" t="s">
        <v>12</v>
      </c>
      <c r="C42" s="42"/>
      <c r="D42" s="42"/>
      <c r="E42" s="43">
        <f>+E12+E22+E33+E41</f>
        <v>70799.400580000001</v>
      </c>
      <c r="F42" s="44"/>
      <c r="G42"/>
      <c r="H42" s="7"/>
      <c r="I42" s="7"/>
      <c r="J42" s="7"/>
      <c r="K42" s="7"/>
      <c r="L42" s="7"/>
      <c r="M42" s="7"/>
    </row>
    <row r="43" spans="2:13" s="9" customFormat="1" ht="15" x14ac:dyDescent="0.2">
      <c r="B43" s="38">
        <v>2021</v>
      </c>
      <c r="C43" s="39"/>
      <c r="D43" s="39"/>
      <c r="E43" s="39"/>
      <c r="F43" s="40"/>
      <c r="G43"/>
      <c r="H43" s="7"/>
      <c r="I43" s="7"/>
      <c r="J43" s="7"/>
      <c r="K43" s="7"/>
      <c r="L43" s="7"/>
      <c r="M43" s="7"/>
    </row>
    <row r="44" spans="2:13" s="9" customFormat="1" ht="12.75" customHeight="1" x14ac:dyDescent="0.2">
      <c r="B44" s="11" t="s">
        <v>40</v>
      </c>
      <c r="C44" s="12"/>
      <c r="D44" s="12"/>
      <c r="E44" s="12"/>
      <c r="F44" s="31"/>
      <c r="G44"/>
      <c r="H44" s="7"/>
      <c r="I44" s="7"/>
      <c r="J44" s="7"/>
      <c r="K44" s="7"/>
      <c r="L44" s="7"/>
      <c r="M44" s="7"/>
    </row>
    <row r="45" spans="2:13" s="9" customFormat="1" ht="19.5" customHeight="1" x14ac:dyDescent="0.2">
      <c r="B45" s="15" t="s">
        <v>28</v>
      </c>
      <c r="C45" s="30" t="s">
        <v>37</v>
      </c>
      <c r="D45" s="21">
        <v>44225</v>
      </c>
      <c r="E45" s="48">
        <v>9.2035900000000002</v>
      </c>
      <c r="F45" s="20" t="s">
        <v>27</v>
      </c>
      <c r="G45"/>
      <c r="H45" s="7"/>
      <c r="I45" s="7"/>
      <c r="J45" s="7"/>
      <c r="K45" s="7"/>
      <c r="L45" s="7"/>
      <c r="M45" s="7"/>
    </row>
    <row r="46" spans="2:13" s="9" customFormat="1" ht="19.5" customHeight="1" x14ac:dyDescent="0.2">
      <c r="B46" s="15" t="s">
        <v>29</v>
      </c>
      <c r="C46" s="30" t="s">
        <v>38</v>
      </c>
      <c r="D46" s="21">
        <v>44225</v>
      </c>
      <c r="E46" s="48">
        <v>4.0445599999999997</v>
      </c>
      <c r="F46" s="20">
        <v>7</v>
      </c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15" t="s">
        <v>30</v>
      </c>
      <c r="C47" s="30" t="s">
        <v>37</v>
      </c>
      <c r="D47" s="21">
        <v>44225</v>
      </c>
      <c r="E47" s="48">
        <v>5.1025</v>
      </c>
      <c r="F47" s="20" t="s">
        <v>27</v>
      </c>
      <c r="G47"/>
      <c r="H47" s="7"/>
      <c r="I47" s="7"/>
      <c r="J47" s="7"/>
      <c r="K47" s="7"/>
      <c r="L47" s="7"/>
      <c r="M47" s="7"/>
    </row>
    <row r="48" spans="2:13" s="9" customFormat="1" ht="24" customHeight="1" x14ac:dyDescent="0.2">
      <c r="B48" s="15" t="s">
        <v>34</v>
      </c>
      <c r="C48" s="30" t="s">
        <v>25</v>
      </c>
      <c r="D48" s="21">
        <v>44225</v>
      </c>
      <c r="E48" s="52">
        <v>1.31349</v>
      </c>
      <c r="F48" s="20" t="s">
        <v>27</v>
      </c>
      <c r="G48"/>
      <c r="H48" s="7"/>
      <c r="I48" s="7"/>
      <c r="J48" s="7"/>
      <c r="K48" s="7"/>
      <c r="L48" s="7"/>
      <c r="M48" s="7"/>
    </row>
    <row r="49" spans="2:13" s="9" customFormat="1" ht="19.5" customHeight="1" x14ac:dyDescent="0.2">
      <c r="B49" s="15" t="s">
        <v>31</v>
      </c>
      <c r="C49" s="30" t="s">
        <v>37</v>
      </c>
      <c r="D49" s="21">
        <v>44225</v>
      </c>
      <c r="E49" s="48">
        <v>149.45689000000002</v>
      </c>
      <c r="F49" s="20">
        <v>83</v>
      </c>
      <c r="G49"/>
      <c r="H49" s="7"/>
      <c r="I49" s="7"/>
      <c r="J49" s="7"/>
      <c r="K49" s="7"/>
      <c r="L49" s="7"/>
      <c r="M49" s="7"/>
    </row>
    <row r="50" spans="2:13" s="9" customFormat="1" ht="19.5" customHeight="1" x14ac:dyDescent="0.2">
      <c r="B50" s="15" t="s">
        <v>39</v>
      </c>
      <c r="C50" s="30" t="s">
        <v>38</v>
      </c>
      <c r="D50" s="21">
        <v>44225</v>
      </c>
      <c r="E50" s="48">
        <v>5.4843799999999989</v>
      </c>
      <c r="F50" s="20">
        <v>6</v>
      </c>
      <c r="G50"/>
      <c r="H50" s="7"/>
      <c r="I50" s="7"/>
      <c r="J50" s="7"/>
      <c r="K50" s="7"/>
      <c r="L50" s="7"/>
      <c r="M50" s="7"/>
    </row>
    <row r="51" spans="2:13" s="9" customFormat="1" ht="19.5" customHeight="1" x14ac:dyDescent="0.2">
      <c r="B51" s="15" t="s">
        <v>43</v>
      </c>
      <c r="C51" s="30" t="s">
        <v>26</v>
      </c>
      <c r="D51" s="21">
        <v>44225</v>
      </c>
      <c r="E51" s="48">
        <v>37.720680000000002</v>
      </c>
      <c r="F51" s="20" t="s">
        <v>27</v>
      </c>
      <c r="G51"/>
      <c r="H51" s="7"/>
      <c r="I51" s="7"/>
      <c r="J51" s="7"/>
      <c r="K51" s="7"/>
      <c r="L51" s="7"/>
      <c r="M51" s="7"/>
    </row>
    <row r="52" spans="2:13" s="9" customFormat="1" ht="19.5" customHeight="1" x14ac:dyDescent="0.2">
      <c r="B52" s="15" t="s">
        <v>33</v>
      </c>
      <c r="C52" s="30" t="s">
        <v>38</v>
      </c>
      <c r="D52" s="21">
        <v>44225</v>
      </c>
      <c r="E52" s="48">
        <v>2.2353700000000001</v>
      </c>
      <c r="F52" s="20" t="s">
        <v>27</v>
      </c>
      <c r="G52"/>
      <c r="H52" s="7"/>
      <c r="I52" s="7"/>
      <c r="J52" s="7"/>
      <c r="K52" s="7"/>
      <c r="L52" s="7"/>
      <c r="M52" s="7"/>
    </row>
    <row r="53" spans="2:13" s="9" customFormat="1" ht="19.5" customHeight="1" x14ac:dyDescent="0.2">
      <c r="B53" s="15" t="s">
        <v>44</v>
      </c>
      <c r="C53" s="30" t="s">
        <v>26</v>
      </c>
      <c r="D53" s="21">
        <v>44225</v>
      </c>
      <c r="E53" s="48">
        <v>438.77024999999998</v>
      </c>
      <c r="F53" s="20">
        <v>101</v>
      </c>
      <c r="G53"/>
      <c r="H53" s="7"/>
      <c r="I53" s="7"/>
      <c r="J53" s="7"/>
      <c r="K53" s="7"/>
      <c r="L53" s="7"/>
      <c r="M53" s="7"/>
    </row>
    <row r="54" spans="2:13" s="9" customFormat="1" ht="19.5" customHeight="1" x14ac:dyDescent="0.2">
      <c r="B54" s="32" t="s">
        <v>41</v>
      </c>
      <c r="C54" s="33"/>
      <c r="D54" s="33"/>
      <c r="E54" s="34">
        <f>SUM(E45:E53)</f>
        <v>653.33170999999993</v>
      </c>
      <c r="F54" s="35"/>
      <c r="G54"/>
      <c r="H54" s="7"/>
      <c r="I54" s="7"/>
      <c r="J54" s="7"/>
      <c r="K54" s="7"/>
      <c r="L54" s="7"/>
      <c r="M54" s="7"/>
    </row>
    <row r="55" spans="2:13" s="9" customFormat="1" ht="12.75" customHeight="1" x14ac:dyDescent="0.2">
      <c r="B55" s="11" t="s">
        <v>45</v>
      </c>
      <c r="C55" s="12"/>
      <c r="D55" s="12"/>
      <c r="E55" s="12"/>
      <c r="F55" s="31"/>
      <c r="G55"/>
      <c r="H55" s="7"/>
      <c r="I55" s="7"/>
      <c r="J55" s="7"/>
      <c r="K55" s="7"/>
      <c r="L55" s="7"/>
      <c r="M55" s="7"/>
    </row>
    <row r="56" spans="2:13" s="9" customFormat="1" ht="19.5" customHeight="1" x14ac:dyDescent="0.2">
      <c r="B56" s="15" t="s">
        <v>18</v>
      </c>
      <c r="C56" s="30" t="s">
        <v>16</v>
      </c>
      <c r="D56" s="21">
        <v>44253</v>
      </c>
      <c r="E56" s="13">
        <v>3.50021</v>
      </c>
      <c r="F56" s="20" t="s">
        <v>27</v>
      </c>
      <c r="G56"/>
      <c r="H56" s="7"/>
      <c r="I56" s="7"/>
      <c r="J56" s="7"/>
      <c r="K56" s="7"/>
      <c r="L56" s="7"/>
      <c r="M56" s="7"/>
    </row>
    <row r="57" spans="2:13" s="9" customFormat="1" ht="19.5" customHeight="1" x14ac:dyDescent="0.2">
      <c r="B57" s="15" t="s">
        <v>28</v>
      </c>
      <c r="C57" s="30" t="s">
        <v>37</v>
      </c>
      <c r="D57" s="21">
        <v>44253</v>
      </c>
      <c r="E57" s="37">
        <v>0.45</v>
      </c>
      <c r="F57" s="20" t="s">
        <v>27</v>
      </c>
      <c r="G57"/>
      <c r="H57" s="7"/>
      <c r="I57" s="7"/>
      <c r="J57" s="7"/>
      <c r="K57" s="7"/>
      <c r="L57" s="7"/>
      <c r="M57" s="7"/>
    </row>
    <row r="58" spans="2:13" s="9" customFormat="1" ht="19.5" customHeight="1" x14ac:dyDescent="0.2">
      <c r="B58" s="15" t="s">
        <v>29</v>
      </c>
      <c r="C58" s="30" t="s">
        <v>25</v>
      </c>
      <c r="D58" s="21">
        <v>44253</v>
      </c>
      <c r="E58" s="37">
        <v>0.06</v>
      </c>
      <c r="F58" s="20" t="s">
        <v>27</v>
      </c>
      <c r="G58"/>
      <c r="H58" s="7"/>
      <c r="I58" s="7"/>
      <c r="J58" s="7"/>
      <c r="K58" s="7"/>
      <c r="L58" s="7"/>
      <c r="M58" s="7"/>
    </row>
    <row r="59" spans="2:13" s="9" customFormat="1" ht="19.5" customHeight="1" x14ac:dyDescent="0.2">
      <c r="B59" s="15" t="s">
        <v>47</v>
      </c>
      <c r="C59" s="30" t="s">
        <v>38</v>
      </c>
      <c r="D59" s="21">
        <v>44253</v>
      </c>
      <c r="E59" s="13">
        <v>118.26401</v>
      </c>
      <c r="F59" s="20">
        <v>159</v>
      </c>
      <c r="G59"/>
      <c r="H59" s="7"/>
      <c r="I59" s="7"/>
      <c r="J59" s="7"/>
      <c r="K59" s="7"/>
      <c r="L59" s="7"/>
      <c r="M59" s="7"/>
    </row>
    <row r="60" spans="2:13" s="9" customFormat="1" ht="19.5" customHeight="1" x14ac:dyDescent="0.2">
      <c r="B60" s="15" t="s">
        <v>30</v>
      </c>
      <c r="C60" s="30" t="s">
        <v>37</v>
      </c>
      <c r="D60" s="21">
        <v>44253</v>
      </c>
      <c r="E60" s="13">
        <v>5.9462399999999995</v>
      </c>
      <c r="F60" s="20" t="s">
        <v>27</v>
      </c>
      <c r="G60"/>
      <c r="H60" s="7"/>
      <c r="I60" s="7"/>
      <c r="J60" s="7"/>
      <c r="K60" s="7"/>
      <c r="L60" s="7"/>
      <c r="M60" s="7"/>
    </row>
    <row r="61" spans="2:13" s="9" customFormat="1" ht="19.5" customHeight="1" x14ac:dyDescent="0.2">
      <c r="B61" s="15" t="s">
        <v>31</v>
      </c>
      <c r="C61" s="30" t="s">
        <v>37</v>
      </c>
      <c r="D61" s="21">
        <v>44253</v>
      </c>
      <c r="E61" s="13">
        <v>11.29434</v>
      </c>
      <c r="F61" s="20" t="s">
        <v>27</v>
      </c>
      <c r="G61"/>
      <c r="H61" s="7"/>
      <c r="I61" s="7"/>
      <c r="J61" s="7"/>
      <c r="K61" s="7"/>
      <c r="L61" s="7"/>
      <c r="M61" s="7"/>
    </row>
    <row r="62" spans="2:13" s="9" customFormat="1" ht="19.5" customHeight="1" x14ac:dyDescent="0.2">
      <c r="B62" s="32" t="s">
        <v>46</v>
      </c>
      <c r="C62" s="33"/>
      <c r="D62" s="33"/>
      <c r="E62" s="34">
        <f>SUM(E56:E61)</f>
        <v>139.51480000000001</v>
      </c>
      <c r="F62" s="35"/>
      <c r="G62"/>
      <c r="H62" s="7"/>
      <c r="I62" s="7"/>
      <c r="J62" s="7"/>
      <c r="K62" s="7"/>
      <c r="L62" s="7"/>
      <c r="M62" s="7"/>
    </row>
    <row r="63" spans="2:13" s="9" customFormat="1" ht="12.75" customHeight="1" x14ac:dyDescent="0.2">
      <c r="B63" s="11" t="s">
        <v>48</v>
      </c>
      <c r="C63" s="12"/>
      <c r="D63" s="12"/>
      <c r="E63" s="12"/>
      <c r="F63" s="31"/>
      <c r="G63"/>
      <c r="H63" s="7"/>
      <c r="I63" s="7"/>
      <c r="J63" s="7"/>
      <c r="K63" s="7"/>
      <c r="L63" s="7"/>
      <c r="M63" s="7"/>
    </row>
    <row r="64" spans="2:13" s="9" customFormat="1" ht="19.5" customHeight="1" x14ac:dyDescent="0.2">
      <c r="B64" s="15" t="s">
        <v>28</v>
      </c>
      <c r="C64" s="30" t="s">
        <v>37</v>
      </c>
      <c r="D64" s="21">
        <v>44286</v>
      </c>
      <c r="E64" s="13">
        <v>0.51296000000000008</v>
      </c>
      <c r="F64" s="20" t="s">
        <v>27</v>
      </c>
      <c r="G64"/>
      <c r="H64" s="7"/>
      <c r="I64" s="7"/>
      <c r="J64" s="7"/>
      <c r="K64" s="7"/>
      <c r="L64" s="7"/>
      <c r="M64" s="7"/>
    </row>
    <row r="65" spans="2:13" s="9" customFormat="1" ht="24" customHeight="1" x14ac:dyDescent="0.2">
      <c r="B65" s="15" t="s">
        <v>34</v>
      </c>
      <c r="C65" s="30" t="s">
        <v>37</v>
      </c>
      <c r="D65" s="21">
        <v>44286</v>
      </c>
      <c r="E65" s="13">
        <v>117.90208</v>
      </c>
      <c r="F65" s="20">
        <v>558</v>
      </c>
      <c r="G65"/>
      <c r="H65" s="7"/>
      <c r="I65" s="7"/>
      <c r="J65" s="7"/>
      <c r="K65" s="7"/>
      <c r="L65" s="7"/>
      <c r="M65" s="7"/>
    </row>
    <row r="66" spans="2:13" s="9" customFormat="1" ht="19.5" customHeight="1" x14ac:dyDescent="0.2">
      <c r="B66" s="15" t="s">
        <v>31</v>
      </c>
      <c r="C66" s="30" t="s">
        <v>37</v>
      </c>
      <c r="D66" s="21">
        <v>44286</v>
      </c>
      <c r="E66" s="13">
        <v>4.7179099999999998</v>
      </c>
      <c r="F66" s="20" t="s">
        <v>27</v>
      </c>
      <c r="G66"/>
      <c r="H66" s="7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32</v>
      </c>
      <c r="C67" s="30" t="s">
        <v>37</v>
      </c>
      <c r="D67" s="21">
        <v>44286</v>
      </c>
      <c r="E67" s="13">
        <v>20.184720000000002</v>
      </c>
      <c r="F67" s="20">
        <v>104</v>
      </c>
      <c r="G67"/>
      <c r="H67" s="7"/>
      <c r="I67" s="7"/>
      <c r="J67" s="7"/>
      <c r="K67" s="7"/>
      <c r="L67" s="7"/>
      <c r="M67" s="7"/>
    </row>
    <row r="68" spans="2:13" s="9" customFormat="1" ht="19.5" customHeight="1" x14ac:dyDescent="0.2">
      <c r="B68" s="15" t="s">
        <v>39</v>
      </c>
      <c r="C68" s="30" t="s">
        <v>38</v>
      </c>
      <c r="D68" s="21">
        <v>44286</v>
      </c>
      <c r="E68" s="13">
        <v>2.4201799999999998</v>
      </c>
      <c r="F68" s="20">
        <v>4</v>
      </c>
      <c r="G68"/>
      <c r="H68" s="7"/>
      <c r="I68" s="7"/>
      <c r="J68" s="7"/>
      <c r="K68" s="7"/>
      <c r="L68" s="7"/>
      <c r="M68" s="7"/>
    </row>
    <row r="69" spans="2:13" s="9" customFormat="1" ht="19.5" customHeight="1" x14ac:dyDescent="0.2">
      <c r="B69" s="15" t="s">
        <v>33</v>
      </c>
      <c r="C69" s="30" t="s">
        <v>38</v>
      </c>
      <c r="D69" s="21">
        <v>44286</v>
      </c>
      <c r="E69" s="13">
        <v>3.7375599999999998</v>
      </c>
      <c r="F69" s="20" t="s">
        <v>27</v>
      </c>
      <c r="G69"/>
      <c r="H69" s="7"/>
      <c r="I69" s="7"/>
      <c r="J69" s="7"/>
      <c r="K69" s="7"/>
      <c r="L69" s="7"/>
      <c r="M69" s="7"/>
    </row>
    <row r="70" spans="2:13" s="9" customFormat="1" ht="24" customHeight="1" x14ac:dyDescent="0.2">
      <c r="B70" s="15" t="s">
        <v>50</v>
      </c>
      <c r="C70" s="30" t="s">
        <v>38</v>
      </c>
      <c r="D70" s="21">
        <v>44286</v>
      </c>
      <c r="E70" s="13">
        <v>1123.72722</v>
      </c>
      <c r="F70" s="20">
        <v>894</v>
      </c>
      <c r="G70"/>
      <c r="H70" s="7"/>
      <c r="I70" s="7"/>
      <c r="J70" s="7"/>
      <c r="K70" s="7"/>
      <c r="L70" s="7"/>
      <c r="M70" s="7"/>
    </row>
    <row r="71" spans="2:13" s="9" customFormat="1" ht="19.5" customHeight="1" x14ac:dyDescent="0.2">
      <c r="B71" s="32" t="s">
        <v>49</v>
      </c>
      <c r="C71" s="33"/>
      <c r="D71" s="33"/>
      <c r="E71" s="34">
        <f>SUM(E64:E70)</f>
        <v>1273.20263</v>
      </c>
      <c r="F71" s="35"/>
      <c r="G71"/>
      <c r="H71" s="7"/>
      <c r="I71" s="7"/>
      <c r="J71" s="7"/>
      <c r="K71" s="7"/>
      <c r="L71" s="7"/>
      <c r="M71" s="7"/>
    </row>
    <row r="72" spans="2:13" s="9" customFormat="1" ht="12.75" customHeight="1" x14ac:dyDescent="0.2">
      <c r="B72" s="11" t="s">
        <v>51</v>
      </c>
      <c r="C72" s="12"/>
      <c r="D72" s="12"/>
      <c r="E72" s="12"/>
      <c r="F72" s="31"/>
      <c r="G72"/>
      <c r="H72" s="7"/>
      <c r="I72" s="7"/>
      <c r="J72" s="7"/>
      <c r="K72" s="7"/>
      <c r="L72" s="7"/>
      <c r="M72" s="7"/>
    </row>
    <row r="73" spans="2:13" s="9" customFormat="1" ht="24" customHeight="1" x14ac:dyDescent="0.2">
      <c r="B73" s="15" t="s">
        <v>15</v>
      </c>
      <c r="C73" s="30" t="s">
        <v>37</v>
      </c>
      <c r="D73" s="21">
        <v>44316</v>
      </c>
      <c r="E73" s="13">
        <v>3.7278799999999999</v>
      </c>
      <c r="F73" s="20">
        <v>13</v>
      </c>
      <c r="G73"/>
      <c r="H73" s="7"/>
      <c r="I73" s="7"/>
      <c r="J73" s="7"/>
      <c r="K73" s="7"/>
      <c r="L73" s="7"/>
      <c r="M73" s="7"/>
    </row>
    <row r="74" spans="2:13" s="9" customFormat="1" ht="24" customHeight="1" x14ac:dyDescent="0.2">
      <c r="B74" s="15" t="s">
        <v>17</v>
      </c>
      <c r="C74" s="30" t="s">
        <v>37</v>
      </c>
      <c r="D74" s="21">
        <v>44316</v>
      </c>
      <c r="E74" s="13">
        <v>13.96894</v>
      </c>
      <c r="F74" s="20">
        <v>8</v>
      </c>
      <c r="G74"/>
      <c r="H74" s="7"/>
      <c r="I74" s="7"/>
      <c r="J74" s="7"/>
      <c r="K74" s="7"/>
      <c r="L74" s="7"/>
      <c r="M74" s="7"/>
    </row>
    <row r="75" spans="2:13" s="9" customFormat="1" ht="19.5" customHeight="1" x14ac:dyDescent="0.2">
      <c r="B75" s="15" t="s">
        <v>18</v>
      </c>
      <c r="C75" s="30" t="s">
        <v>37</v>
      </c>
      <c r="D75" s="21">
        <v>44316</v>
      </c>
      <c r="E75" s="13">
        <v>1338.1048000000001</v>
      </c>
      <c r="F75" s="20">
        <v>1937</v>
      </c>
      <c r="G75"/>
      <c r="H75" s="7"/>
      <c r="I75" s="7"/>
      <c r="J75" s="7"/>
      <c r="K75" s="7"/>
      <c r="L75" s="7"/>
      <c r="M75" s="7"/>
    </row>
    <row r="76" spans="2:13" s="9" customFormat="1" ht="19.5" customHeight="1" x14ac:dyDescent="0.2">
      <c r="B76" s="15" t="s">
        <v>19</v>
      </c>
      <c r="C76" s="30" t="s">
        <v>37</v>
      </c>
      <c r="D76" s="21">
        <v>44316</v>
      </c>
      <c r="E76" s="13">
        <v>23.940459999999998</v>
      </c>
      <c r="F76" s="20">
        <v>51</v>
      </c>
      <c r="G76"/>
      <c r="H76" s="7"/>
      <c r="I76" s="7"/>
      <c r="J76" s="7"/>
      <c r="K76" s="7"/>
      <c r="L76" s="7"/>
      <c r="M76" s="7"/>
    </row>
    <row r="77" spans="2:13" s="9" customFormat="1" ht="24" customHeight="1" x14ac:dyDescent="0.2">
      <c r="B77" s="15" t="s">
        <v>20</v>
      </c>
      <c r="C77" s="30" t="s">
        <v>37</v>
      </c>
      <c r="D77" s="21">
        <v>44316</v>
      </c>
      <c r="E77" s="13">
        <v>1360.2971100000002</v>
      </c>
      <c r="F77" s="20">
        <v>6876</v>
      </c>
      <c r="G77"/>
      <c r="H77" s="7"/>
      <c r="I77" s="7"/>
      <c r="J77" s="7"/>
      <c r="K77" s="7"/>
      <c r="L77" s="7"/>
      <c r="M77" s="7"/>
    </row>
    <row r="78" spans="2:13" s="9" customFormat="1" ht="19.5" customHeight="1" x14ac:dyDescent="0.2">
      <c r="B78" s="15" t="s">
        <v>22</v>
      </c>
      <c r="C78" s="30" t="s">
        <v>37</v>
      </c>
      <c r="D78" s="21">
        <v>44316</v>
      </c>
      <c r="E78" s="13">
        <v>82.873999999999995</v>
      </c>
      <c r="F78" s="20">
        <v>42</v>
      </c>
      <c r="G78"/>
      <c r="H78" s="7"/>
      <c r="I78" s="7"/>
      <c r="J78" s="7"/>
      <c r="K78" s="7"/>
      <c r="L78" s="7"/>
      <c r="M78" s="7"/>
    </row>
    <row r="79" spans="2:13" s="9" customFormat="1" ht="19.5" customHeight="1" x14ac:dyDescent="0.2">
      <c r="B79" s="15" t="s">
        <v>53</v>
      </c>
      <c r="C79" s="30" t="s">
        <v>38</v>
      </c>
      <c r="D79" s="21">
        <v>44316</v>
      </c>
      <c r="E79" s="13">
        <v>2858.2489999999998</v>
      </c>
      <c r="F79" s="20">
        <v>4533</v>
      </c>
      <c r="G79"/>
      <c r="H79" s="7"/>
      <c r="I79" s="7"/>
      <c r="J79" s="7"/>
      <c r="K79" s="7"/>
      <c r="L79" s="7"/>
      <c r="M79" s="7"/>
    </row>
    <row r="80" spans="2:13" s="9" customFormat="1" ht="19.5" customHeight="1" x14ac:dyDescent="0.2">
      <c r="B80" s="15" t="s">
        <v>30</v>
      </c>
      <c r="C80" s="30" t="s">
        <v>37</v>
      </c>
      <c r="D80" s="21">
        <v>44316</v>
      </c>
      <c r="E80" s="13">
        <v>1203.2552499999999</v>
      </c>
      <c r="F80" s="20">
        <v>2323</v>
      </c>
      <c r="G80"/>
      <c r="H80" s="7"/>
      <c r="I80" s="7"/>
      <c r="J80" s="7"/>
      <c r="K80" s="7"/>
      <c r="L80" s="7"/>
      <c r="M80" s="7"/>
    </row>
    <row r="81" spans="2:13" s="9" customFormat="1" ht="19.5" customHeight="1" x14ac:dyDescent="0.2">
      <c r="B81" s="15" t="s">
        <v>31</v>
      </c>
      <c r="C81" s="30" t="s">
        <v>37</v>
      </c>
      <c r="D81" s="21">
        <v>44316</v>
      </c>
      <c r="E81" s="13">
        <v>2958.4573699999996</v>
      </c>
      <c r="F81" s="20">
        <v>1414</v>
      </c>
      <c r="G81"/>
      <c r="H81" s="7"/>
      <c r="I81" s="7"/>
      <c r="J81" s="7"/>
      <c r="K81" s="7"/>
      <c r="L81" s="7"/>
      <c r="M81" s="7"/>
    </row>
    <row r="82" spans="2:13" s="9" customFormat="1" ht="19.5" customHeight="1" x14ac:dyDescent="0.2">
      <c r="B82" s="15" t="s">
        <v>39</v>
      </c>
      <c r="C82" s="30" t="s">
        <v>38</v>
      </c>
      <c r="D82" s="21">
        <v>44316</v>
      </c>
      <c r="E82" s="13">
        <v>2.35006</v>
      </c>
      <c r="F82" s="20" t="s">
        <v>27</v>
      </c>
      <c r="G82"/>
      <c r="H82" s="7"/>
      <c r="I82" s="7"/>
      <c r="J82" s="7"/>
      <c r="K82" s="7"/>
      <c r="L82" s="7"/>
      <c r="M82" s="7"/>
    </row>
    <row r="83" spans="2:13" s="9" customFormat="1" ht="24" customHeight="1" x14ac:dyDescent="0.2">
      <c r="B83" s="15" t="s">
        <v>54</v>
      </c>
      <c r="C83" s="30" t="s">
        <v>26</v>
      </c>
      <c r="D83" s="21">
        <v>44316</v>
      </c>
      <c r="E83" s="13">
        <v>876.50929000000008</v>
      </c>
      <c r="F83" s="20">
        <v>505</v>
      </c>
      <c r="G83"/>
      <c r="H83" s="7"/>
      <c r="I83" s="7"/>
      <c r="J83" s="7"/>
      <c r="K83" s="7"/>
      <c r="L83" s="7"/>
      <c r="M83" s="7"/>
    </row>
    <row r="84" spans="2:13" s="9" customFormat="1" ht="24" customHeight="1" x14ac:dyDescent="0.2">
      <c r="B84" s="15" t="s">
        <v>50</v>
      </c>
      <c r="C84" s="30" t="s">
        <v>38</v>
      </c>
      <c r="D84" s="21">
        <v>44316</v>
      </c>
      <c r="E84" s="13">
        <v>2.7542600000000004</v>
      </c>
      <c r="F84" s="20" t="s">
        <v>27</v>
      </c>
      <c r="G84"/>
      <c r="H84" s="7"/>
      <c r="I84" s="7"/>
      <c r="J84" s="7"/>
      <c r="K84" s="7"/>
      <c r="L84" s="7"/>
      <c r="M84" s="7"/>
    </row>
    <row r="85" spans="2:13" s="9" customFormat="1" ht="19.5" customHeight="1" x14ac:dyDescent="0.2">
      <c r="B85" s="15" t="s">
        <v>44</v>
      </c>
      <c r="C85" s="30" t="s">
        <v>26</v>
      </c>
      <c r="D85" s="21">
        <v>44316</v>
      </c>
      <c r="E85" s="13">
        <v>37.921759999999999</v>
      </c>
      <c r="F85" s="20">
        <v>100</v>
      </c>
      <c r="G85"/>
      <c r="H85" s="7"/>
      <c r="I85" s="7"/>
      <c r="J85" s="7"/>
      <c r="K85" s="7"/>
      <c r="L85" s="7"/>
      <c r="M85" s="7"/>
    </row>
    <row r="86" spans="2:13" s="9" customFormat="1" ht="24" customHeight="1" x14ac:dyDescent="0.2">
      <c r="B86" s="15" t="s">
        <v>55</v>
      </c>
      <c r="C86" s="30" t="s">
        <v>26</v>
      </c>
      <c r="D86" s="21">
        <v>44316</v>
      </c>
      <c r="E86" s="13">
        <v>749.94498999999996</v>
      </c>
      <c r="F86" s="20" t="s">
        <v>27</v>
      </c>
      <c r="G86"/>
      <c r="H86" s="7"/>
      <c r="I86" s="7"/>
      <c r="J86" s="7"/>
      <c r="K86" s="7"/>
      <c r="L86" s="7"/>
      <c r="M86" s="7"/>
    </row>
    <row r="87" spans="2:13" s="9" customFormat="1" ht="19.5" customHeight="1" x14ac:dyDescent="0.2">
      <c r="B87" s="32" t="s">
        <v>52</v>
      </c>
      <c r="C87" s="33"/>
      <c r="D87" s="33"/>
      <c r="E87" s="34">
        <f>SUM(E73:E86)</f>
        <v>11512.355169999999</v>
      </c>
      <c r="F87" s="35"/>
      <c r="G87"/>
      <c r="H87" s="7"/>
      <c r="I87" s="7"/>
      <c r="J87" s="7"/>
      <c r="K87" s="7"/>
      <c r="L87" s="7"/>
      <c r="M87" s="7"/>
    </row>
    <row r="88" spans="2:13" s="9" customFormat="1" ht="12.75" customHeight="1" x14ac:dyDescent="0.2">
      <c r="B88" s="11" t="s">
        <v>56</v>
      </c>
      <c r="C88" s="12"/>
      <c r="D88" s="12"/>
      <c r="E88" s="12"/>
      <c r="F88" s="31"/>
      <c r="G88"/>
      <c r="H88" s="7"/>
      <c r="I88" s="7"/>
      <c r="J88" s="7"/>
      <c r="K88" s="7"/>
      <c r="L88" s="7"/>
      <c r="M88" s="7"/>
    </row>
    <row r="89" spans="2:13" s="9" customFormat="1" ht="24" customHeight="1" x14ac:dyDescent="0.2">
      <c r="B89" s="15" t="s">
        <v>18</v>
      </c>
      <c r="C89" s="30" t="s">
        <v>37</v>
      </c>
      <c r="D89" s="21">
        <v>44347</v>
      </c>
      <c r="E89" s="13">
        <v>9.1156800000000011</v>
      </c>
      <c r="F89" s="20">
        <v>7</v>
      </c>
      <c r="G89"/>
      <c r="H89" s="7"/>
      <c r="I89" s="7"/>
      <c r="J89" s="7"/>
      <c r="K89" s="7"/>
      <c r="L89" s="7"/>
      <c r="M89" s="7"/>
    </row>
    <row r="90" spans="2:13" s="9" customFormat="1" ht="24" customHeight="1" x14ac:dyDescent="0.2">
      <c r="B90" s="15" t="s">
        <v>20</v>
      </c>
      <c r="C90" s="30" t="s">
        <v>37</v>
      </c>
      <c r="D90" s="21">
        <v>44347</v>
      </c>
      <c r="E90" s="13">
        <v>5.1189300000000006</v>
      </c>
      <c r="F90" s="20">
        <v>19</v>
      </c>
      <c r="G90"/>
      <c r="H90" s="7"/>
      <c r="I90" s="7"/>
      <c r="J90" s="7"/>
      <c r="K90" s="7"/>
      <c r="L90" s="7"/>
      <c r="M90" s="7"/>
    </row>
    <row r="91" spans="2:13" s="9" customFormat="1" ht="24" customHeight="1" x14ac:dyDescent="0.2">
      <c r="B91" s="15" t="s">
        <v>28</v>
      </c>
      <c r="C91" s="30" t="s">
        <v>37</v>
      </c>
      <c r="D91" s="21">
        <v>44347</v>
      </c>
      <c r="E91" s="37">
        <v>0.255</v>
      </c>
      <c r="F91" s="20" t="s">
        <v>27</v>
      </c>
      <c r="G91"/>
      <c r="H91" s="7"/>
      <c r="I91" s="7"/>
      <c r="J91" s="7"/>
      <c r="K91" s="7"/>
      <c r="L91" s="7"/>
      <c r="M91" s="7"/>
    </row>
    <row r="92" spans="2:13" s="9" customFormat="1" ht="24" customHeight="1" x14ac:dyDescent="0.2">
      <c r="B92" s="15" t="s">
        <v>29</v>
      </c>
      <c r="C92" s="30" t="s">
        <v>38</v>
      </c>
      <c r="D92" s="21">
        <v>44347</v>
      </c>
      <c r="E92" s="13">
        <v>1.5540699999999998</v>
      </c>
      <c r="F92" s="20" t="s">
        <v>27</v>
      </c>
      <c r="G92"/>
      <c r="H92" s="7"/>
      <c r="I92" s="7"/>
      <c r="J92" s="7"/>
      <c r="K92" s="7"/>
      <c r="L92" s="7"/>
      <c r="M92" s="7"/>
    </row>
    <row r="93" spans="2:13" s="9" customFormat="1" ht="24" customHeight="1" x14ac:dyDescent="0.2">
      <c r="B93" s="15" t="s">
        <v>53</v>
      </c>
      <c r="C93" s="30" t="s">
        <v>38</v>
      </c>
      <c r="D93" s="21">
        <v>44347</v>
      </c>
      <c r="E93" s="13">
        <v>11.414579999999999</v>
      </c>
      <c r="F93" s="20">
        <v>18</v>
      </c>
      <c r="G93"/>
      <c r="H93" s="7"/>
      <c r="I93" s="7"/>
      <c r="J93" s="7"/>
      <c r="K93" s="7"/>
      <c r="L93" s="7"/>
      <c r="M93" s="7"/>
    </row>
    <row r="94" spans="2:13" s="9" customFormat="1" ht="24" customHeight="1" x14ac:dyDescent="0.2">
      <c r="B94" s="15" t="s">
        <v>30</v>
      </c>
      <c r="C94" s="30" t="s">
        <v>37</v>
      </c>
      <c r="D94" s="21">
        <v>44347</v>
      </c>
      <c r="E94" s="13">
        <v>2.7145400000000004</v>
      </c>
      <c r="F94" s="20">
        <v>6</v>
      </c>
      <c r="G94"/>
      <c r="H94" s="7"/>
      <c r="I94" s="7"/>
      <c r="J94" s="7"/>
      <c r="K94" s="7"/>
      <c r="L94" s="7"/>
      <c r="M94" s="7"/>
    </row>
    <row r="95" spans="2:13" s="9" customFormat="1" ht="24" customHeight="1" x14ac:dyDescent="0.2">
      <c r="B95" s="15" t="s">
        <v>59</v>
      </c>
      <c r="C95" s="30" t="s">
        <v>26</v>
      </c>
      <c r="D95" s="21">
        <v>44347</v>
      </c>
      <c r="E95" s="13">
        <v>432.91140999999999</v>
      </c>
      <c r="F95" s="20">
        <v>649</v>
      </c>
      <c r="G95"/>
      <c r="H95" s="7"/>
      <c r="I95" s="7"/>
      <c r="J95" s="7"/>
      <c r="K95" s="7"/>
      <c r="L95" s="7"/>
      <c r="M95" s="7"/>
    </row>
    <row r="96" spans="2:13" s="9" customFormat="1" ht="24" customHeight="1" x14ac:dyDescent="0.2">
      <c r="B96" s="15" t="s">
        <v>31</v>
      </c>
      <c r="C96" s="30" t="s">
        <v>37</v>
      </c>
      <c r="D96" s="21">
        <v>44347</v>
      </c>
      <c r="E96" s="13">
        <v>2.9271400000000001</v>
      </c>
      <c r="F96" s="20">
        <v>4</v>
      </c>
      <c r="G96"/>
      <c r="H96" s="7"/>
      <c r="I96" s="7"/>
      <c r="J96" s="7"/>
      <c r="K96" s="7"/>
      <c r="L96" s="7"/>
      <c r="M96" s="7"/>
    </row>
    <row r="97" spans="2:13" s="9" customFormat="1" ht="24" customHeight="1" x14ac:dyDescent="0.2">
      <c r="B97" s="15" t="s">
        <v>60</v>
      </c>
      <c r="C97" s="30" t="s">
        <v>26</v>
      </c>
      <c r="D97" s="21">
        <v>44347</v>
      </c>
      <c r="E97" s="13">
        <v>96.082210000000003</v>
      </c>
      <c r="F97" s="20">
        <v>166</v>
      </c>
      <c r="G97"/>
      <c r="H97" s="7"/>
      <c r="I97" s="7"/>
      <c r="J97" s="7"/>
      <c r="K97" s="7"/>
      <c r="L97" s="7"/>
      <c r="M97" s="7"/>
    </row>
    <row r="98" spans="2:13" s="9" customFormat="1" ht="19.5" customHeight="1" x14ac:dyDescent="0.2">
      <c r="B98" s="15" t="s">
        <v>39</v>
      </c>
      <c r="C98" s="30" t="s">
        <v>38</v>
      </c>
      <c r="D98" s="21">
        <v>44347</v>
      </c>
      <c r="E98" s="37">
        <v>0.42885000000000001</v>
      </c>
      <c r="F98" s="20" t="s">
        <v>27</v>
      </c>
      <c r="G98"/>
      <c r="H98" s="7"/>
      <c r="I98" s="7"/>
      <c r="J98" s="7"/>
      <c r="K98" s="7"/>
      <c r="L98" s="7"/>
      <c r="M98" s="7"/>
    </row>
    <row r="99" spans="2:13" s="9" customFormat="1" ht="24" customHeight="1" x14ac:dyDescent="0.2">
      <c r="B99" s="15" t="s">
        <v>54</v>
      </c>
      <c r="C99" s="30" t="s">
        <v>26</v>
      </c>
      <c r="D99" s="21">
        <v>44347</v>
      </c>
      <c r="E99" s="13">
        <v>5.3783499999999993</v>
      </c>
      <c r="F99" s="20" t="s">
        <v>27</v>
      </c>
      <c r="G99"/>
      <c r="H99" s="7"/>
      <c r="I99" s="7"/>
      <c r="J99" s="7"/>
      <c r="K99" s="7"/>
      <c r="L99" s="7"/>
      <c r="M99" s="7"/>
    </row>
    <row r="100" spans="2:13" s="9" customFormat="1" ht="24" customHeight="1" x14ac:dyDescent="0.2">
      <c r="B100" s="15" t="s">
        <v>50</v>
      </c>
      <c r="C100" s="30" t="s">
        <v>58</v>
      </c>
      <c r="D100" s="21">
        <v>44347</v>
      </c>
      <c r="E100" s="13">
        <v>123.96236999999999</v>
      </c>
      <c r="F100" s="20">
        <v>893</v>
      </c>
      <c r="G100"/>
      <c r="H100" s="7"/>
      <c r="I100" s="7"/>
      <c r="J100" s="7"/>
      <c r="K100" s="7"/>
      <c r="L100" s="7"/>
      <c r="M100" s="7"/>
    </row>
    <row r="101" spans="2:13" s="9" customFormat="1" ht="19.5" customHeight="1" x14ac:dyDescent="0.2">
      <c r="B101" s="32" t="s">
        <v>57</v>
      </c>
      <c r="C101" s="33"/>
      <c r="D101" s="33"/>
      <c r="E101" s="34">
        <f>SUM(E89:E100)</f>
        <v>691.86312999999996</v>
      </c>
      <c r="F101" s="35"/>
      <c r="G101"/>
      <c r="H101" s="7"/>
      <c r="I101" s="7"/>
      <c r="J101" s="7"/>
      <c r="K101" s="7"/>
      <c r="L101" s="7"/>
      <c r="M101" s="7"/>
    </row>
    <row r="102" spans="2:13" s="9" customFormat="1" ht="12.75" customHeight="1" x14ac:dyDescent="0.2">
      <c r="B102" s="11" t="s">
        <v>61</v>
      </c>
      <c r="C102" s="12"/>
      <c r="D102" s="12"/>
      <c r="E102" s="12"/>
      <c r="F102" s="31"/>
      <c r="G102"/>
      <c r="H102" s="7"/>
      <c r="I102" s="7"/>
      <c r="J102" s="7"/>
      <c r="K102" s="7"/>
      <c r="L102" s="7"/>
      <c r="M102" s="7"/>
    </row>
    <row r="103" spans="2:13" s="9" customFormat="1" ht="19.5" customHeight="1" x14ac:dyDescent="0.2">
      <c r="B103" s="53" t="s">
        <v>29</v>
      </c>
      <c r="C103" s="30" t="s">
        <v>58</v>
      </c>
      <c r="D103" s="21">
        <v>44377</v>
      </c>
      <c r="E103" s="48">
        <v>144.83647999999999</v>
      </c>
      <c r="F103" s="49">
        <v>4450</v>
      </c>
      <c r="G103"/>
      <c r="H103" s="7"/>
      <c r="I103" s="7"/>
      <c r="J103" s="7"/>
      <c r="K103" s="7"/>
      <c r="L103" s="7"/>
      <c r="M103" s="7"/>
    </row>
    <row r="104" spans="2:13" s="9" customFormat="1" ht="19.5" customHeight="1" x14ac:dyDescent="0.2">
      <c r="B104" s="53" t="s">
        <v>53</v>
      </c>
      <c r="C104" s="30" t="s">
        <v>58</v>
      </c>
      <c r="D104" s="21">
        <v>44377</v>
      </c>
      <c r="E104" s="48">
        <v>224.30933000000002</v>
      </c>
      <c r="F104" s="49">
        <v>4546</v>
      </c>
      <c r="G104"/>
      <c r="H104" s="7"/>
      <c r="I104" s="7"/>
      <c r="J104" s="7"/>
      <c r="K104" s="7"/>
      <c r="L104" s="7"/>
      <c r="M104" s="7"/>
    </row>
    <row r="105" spans="2:13" s="9" customFormat="1" ht="19.5" customHeight="1" x14ac:dyDescent="0.2">
      <c r="B105" s="53" t="s">
        <v>47</v>
      </c>
      <c r="C105" s="30" t="s">
        <v>58</v>
      </c>
      <c r="D105" s="21">
        <v>44377</v>
      </c>
      <c r="E105" s="48">
        <v>62.545580000000001</v>
      </c>
      <c r="F105" s="49">
        <v>159</v>
      </c>
      <c r="G105"/>
      <c r="H105" s="7"/>
      <c r="I105" s="7"/>
      <c r="J105" s="7"/>
      <c r="K105" s="7"/>
      <c r="L105" s="7"/>
      <c r="M105" s="7"/>
    </row>
    <row r="106" spans="2:13" s="9" customFormat="1" ht="24" customHeight="1" x14ac:dyDescent="0.2">
      <c r="B106" s="53" t="s">
        <v>59</v>
      </c>
      <c r="C106" s="30" t="s">
        <v>26</v>
      </c>
      <c r="D106" s="21">
        <v>44377</v>
      </c>
      <c r="E106" s="48">
        <v>0.66024000000000005</v>
      </c>
      <c r="F106" s="49" t="s">
        <v>27</v>
      </c>
      <c r="G106"/>
      <c r="H106" s="7"/>
      <c r="I106" s="7"/>
      <c r="J106" s="7"/>
      <c r="K106" s="7"/>
      <c r="L106" s="7"/>
      <c r="M106" s="7"/>
    </row>
    <row r="107" spans="2:13" s="9" customFormat="1" ht="24" customHeight="1" x14ac:dyDescent="0.2">
      <c r="B107" s="53" t="s">
        <v>63</v>
      </c>
      <c r="C107" s="30" t="s">
        <v>26</v>
      </c>
      <c r="D107" s="21">
        <v>44377</v>
      </c>
      <c r="E107" s="48">
        <v>542.30619999999999</v>
      </c>
      <c r="F107" s="49">
        <v>6</v>
      </c>
      <c r="G107"/>
      <c r="H107" s="7"/>
      <c r="I107" s="7"/>
      <c r="J107" s="7"/>
      <c r="K107" s="7"/>
      <c r="L107" s="7"/>
      <c r="M107" s="7"/>
    </row>
    <row r="108" spans="2:13" s="9" customFormat="1" ht="19.5" customHeight="1" x14ac:dyDescent="0.2">
      <c r="B108" s="53" t="s">
        <v>64</v>
      </c>
      <c r="C108" s="30" t="s">
        <v>26</v>
      </c>
      <c r="D108" s="21">
        <v>44377</v>
      </c>
      <c r="E108" s="48">
        <v>9.4810999999999996</v>
      </c>
      <c r="F108" s="49">
        <v>35</v>
      </c>
      <c r="G108"/>
      <c r="H108" s="7"/>
      <c r="I108" s="7"/>
      <c r="J108" s="7"/>
      <c r="K108" s="7"/>
      <c r="L108" s="7"/>
      <c r="M108" s="7"/>
    </row>
    <row r="109" spans="2:13" s="9" customFormat="1" ht="19.5" customHeight="1" x14ac:dyDescent="0.2">
      <c r="B109" s="53" t="s">
        <v>39</v>
      </c>
      <c r="C109" s="30" t="s">
        <v>58</v>
      </c>
      <c r="D109" s="21">
        <v>44377</v>
      </c>
      <c r="E109" s="48">
        <v>259.83659</v>
      </c>
      <c r="F109" s="49">
        <v>3185</v>
      </c>
      <c r="G109"/>
      <c r="H109" s="7"/>
      <c r="I109" s="7"/>
      <c r="J109" s="7"/>
      <c r="K109" s="7"/>
      <c r="L109" s="7"/>
      <c r="M109" s="7"/>
    </row>
    <row r="110" spans="2:13" s="9" customFormat="1" ht="19.5" customHeight="1" x14ac:dyDescent="0.2">
      <c r="B110" s="53" t="s">
        <v>33</v>
      </c>
      <c r="C110" s="30" t="s">
        <v>58</v>
      </c>
      <c r="D110" s="21">
        <v>44377</v>
      </c>
      <c r="E110" s="48">
        <v>340.04923000000002</v>
      </c>
      <c r="F110" s="49">
        <v>209</v>
      </c>
      <c r="G110"/>
      <c r="H110" s="7"/>
      <c r="I110" s="7"/>
      <c r="J110" s="7"/>
      <c r="K110" s="7"/>
      <c r="L110" s="7"/>
      <c r="M110" s="7"/>
    </row>
    <row r="111" spans="2:13" s="9" customFormat="1" ht="24" customHeight="1" x14ac:dyDescent="0.2">
      <c r="B111" s="53" t="s">
        <v>50</v>
      </c>
      <c r="C111" s="30" t="s">
        <v>58</v>
      </c>
      <c r="D111" s="21">
        <v>44377</v>
      </c>
      <c r="E111" s="48">
        <v>0.54625999999999997</v>
      </c>
      <c r="F111" s="49" t="s">
        <v>27</v>
      </c>
      <c r="G111"/>
      <c r="H111" s="7"/>
      <c r="I111" s="7"/>
      <c r="J111" s="7"/>
      <c r="K111" s="7"/>
      <c r="L111" s="7"/>
      <c r="M111" s="7"/>
    </row>
    <row r="112" spans="2:13" s="9" customFormat="1" ht="19.5" customHeight="1" x14ac:dyDescent="0.2">
      <c r="B112" s="53" t="s">
        <v>65</v>
      </c>
      <c r="C112" s="30" t="s">
        <v>26</v>
      </c>
      <c r="D112" s="21">
        <v>44377</v>
      </c>
      <c r="E112" s="48">
        <v>653.03019999999992</v>
      </c>
      <c r="F112" s="49">
        <v>100</v>
      </c>
      <c r="G112"/>
      <c r="H112" s="7"/>
      <c r="I112" s="7"/>
      <c r="J112" s="7"/>
      <c r="K112" s="7"/>
      <c r="L112" s="7"/>
      <c r="M112" s="7"/>
    </row>
    <row r="113" spans="2:13" s="9" customFormat="1" ht="19.5" customHeight="1" x14ac:dyDescent="0.2">
      <c r="B113" s="53" t="s">
        <v>66</v>
      </c>
      <c r="C113" s="30" t="s">
        <v>26</v>
      </c>
      <c r="D113" s="21">
        <v>44377</v>
      </c>
      <c r="E113" s="48">
        <v>69.695650000000001</v>
      </c>
      <c r="F113" s="49" t="s">
        <v>27</v>
      </c>
      <c r="G113"/>
      <c r="H113" s="7"/>
      <c r="I113" s="7"/>
      <c r="J113" s="7"/>
      <c r="K113" s="7"/>
      <c r="L113" s="7"/>
      <c r="M113" s="7"/>
    </row>
    <row r="114" spans="2:13" s="9" customFormat="1" ht="19.5" customHeight="1" x14ac:dyDescent="0.2">
      <c r="B114" s="32" t="s">
        <v>62</v>
      </c>
      <c r="C114" s="33"/>
      <c r="D114" s="33"/>
      <c r="E114" s="34">
        <f>SUM(E103:E113)</f>
        <v>2307.2968599999999</v>
      </c>
      <c r="F114" s="35"/>
      <c r="G114"/>
      <c r="H114" s="7"/>
      <c r="I114" s="7"/>
      <c r="J114" s="7"/>
      <c r="K114" s="7"/>
      <c r="L114" s="7"/>
      <c r="M114" s="7"/>
    </row>
    <row r="115" spans="2:13" s="9" customFormat="1" ht="12.75" customHeight="1" x14ac:dyDescent="0.2">
      <c r="B115" s="11" t="s">
        <v>67</v>
      </c>
      <c r="C115" s="12"/>
      <c r="D115" s="12"/>
      <c r="E115" s="12"/>
      <c r="F115" s="31"/>
      <c r="G115"/>
      <c r="H115" s="7"/>
      <c r="I115" s="7"/>
      <c r="J115" s="7"/>
      <c r="K115" s="7"/>
      <c r="L115" s="7"/>
      <c r="M115" s="7"/>
    </row>
    <row r="116" spans="2:13" s="9" customFormat="1" ht="24" customHeight="1" x14ac:dyDescent="0.2">
      <c r="B116" s="15" t="s">
        <v>29</v>
      </c>
      <c r="C116" s="30" t="s">
        <v>58</v>
      </c>
      <c r="D116" s="21">
        <v>44407</v>
      </c>
      <c r="E116" s="48">
        <v>0.59623000000000004</v>
      </c>
      <c r="F116" s="49">
        <v>9</v>
      </c>
      <c r="G116"/>
      <c r="H116" s="7"/>
      <c r="I116" s="7"/>
      <c r="J116" s="7"/>
      <c r="K116" s="7"/>
      <c r="L116" s="7"/>
      <c r="M116" s="7"/>
    </row>
    <row r="117" spans="2:13" s="9" customFormat="1" ht="24" customHeight="1" x14ac:dyDescent="0.2">
      <c r="B117" s="53" t="s">
        <v>53</v>
      </c>
      <c r="C117" s="30" t="s">
        <v>58</v>
      </c>
      <c r="D117" s="21">
        <v>44407</v>
      </c>
      <c r="E117" s="52">
        <v>0.46401999999999999</v>
      </c>
      <c r="F117" s="20">
        <v>9</v>
      </c>
      <c r="G117"/>
      <c r="H117" s="7"/>
      <c r="I117" s="7"/>
      <c r="J117" s="7"/>
      <c r="K117" s="7"/>
      <c r="L117" s="7"/>
      <c r="M117" s="7"/>
    </row>
    <row r="118" spans="2:13" s="9" customFormat="1" ht="24" customHeight="1" x14ac:dyDescent="0.2">
      <c r="B118" s="15" t="s">
        <v>39</v>
      </c>
      <c r="C118" s="30" t="s">
        <v>58</v>
      </c>
      <c r="D118" s="21">
        <v>44407</v>
      </c>
      <c r="E118" s="37">
        <v>0.21409999999999998</v>
      </c>
      <c r="F118" s="20">
        <v>4</v>
      </c>
      <c r="G118"/>
      <c r="H118" s="7"/>
      <c r="I118" s="7"/>
      <c r="J118" s="7"/>
      <c r="K118" s="7"/>
      <c r="L118" s="7"/>
      <c r="M118" s="7"/>
    </row>
    <row r="119" spans="2:13" s="9" customFormat="1" ht="24" customHeight="1" x14ac:dyDescent="0.2">
      <c r="B119" s="53" t="s">
        <v>65</v>
      </c>
      <c r="C119" s="30" t="s">
        <v>26</v>
      </c>
      <c r="D119" s="21">
        <v>44407</v>
      </c>
      <c r="E119" s="48">
        <v>16.232590000000002</v>
      </c>
      <c r="F119" s="49" t="s">
        <v>27</v>
      </c>
      <c r="G119" s="54"/>
      <c r="H119" s="7"/>
      <c r="I119" s="7"/>
      <c r="J119" s="7"/>
      <c r="K119" s="7"/>
      <c r="L119" s="7"/>
      <c r="M119" s="7"/>
    </row>
    <row r="120" spans="2:13" s="9" customFormat="1" ht="19.5" customHeight="1" x14ac:dyDescent="0.2">
      <c r="B120" s="32" t="s">
        <v>68</v>
      </c>
      <c r="C120" s="33"/>
      <c r="D120" s="33"/>
      <c r="E120" s="34">
        <f>SUM(E116:E119)</f>
        <v>17.50694</v>
      </c>
      <c r="F120" s="35"/>
      <c r="G120"/>
      <c r="H120" s="7"/>
      <c r="I120" s="7"/>
      <c r="J120" s="7"/>
      <c r="K120" s="7"/>
      <c r="L120" s="7"/>
      <c r="M120" s="7"/>
    </row>
    <row r="121" spans="2:13" s="9" customFormat="1" ht="12.75" customHeight="1" x14ac:dyDescent="0.2">
      <c r="B121" s="11" t="s">
        <v>8</v>
      </c>
      <c r="C121" s="12"/>
      <c r="D121" s="12"/>
      <c r="E121" s="12"/>
      <c r="F121" s="31"/>
      <c r="G121"/>
      <c r="H121" s="7"/>
      <c r="I121" s="7"/>
      <c r="J121" s="7"/>
      <c r="K121" s="7"/>
      <c r="L121" s="7"/>
      <c r="M121" s="7"/>
    </row>
    <row r="122" spans="2:13" s="9" customFormat="1" ht="24" customHeight="1" x14ac:dyDescent="0.2">
      <c r="B122" s="15" t="s">
        <v>39</v>
      </c>
      <c r="C122" s="30" t="s">
        <v>58</v>
      </c>
      <c r="D122" s="21">
        <v>44439</v>
      </c>
      <c r="E122" s="52">
        <v>5.6340000000000001E-2</v>
      </c>
      <c r="F122" s="49" t="s">
        <v>27</v>
      </c>
      <c r="G122"/>
      <c r="H122" s="7"/>
      <c r="I122" s="7"/>
      <c r="J122" s="7"/>
      <c r="K122" s="7"/>
      <c r="L122" s="7"/>
      <c r="M122" s="7"/>
    </row>
    <row r="123" spans="2:13" s="9" customFormat="1" ht="24" customHeight="1" x14ac:dyDescent="0.2">
      <c r="B123" s="53" t="s">
        <v>54</v>
      </c>
      <c r="C123" s="30" t="s">
        <v>26</v>
      </c>
      <c r="D123" s="21">
        <v>44439</v>
      </c>
      <c r="E123" s="48">
        <v>0.67471999999999999</v>
      </c>
      <c r="F123" s="49" t="s">
        <v>27</v>
      </c>
      <c r="G123" s="54"/>
      <c r="H123" s="7"/>
      <c r="I123" s="7"/>
      <c r="J123" s="7"/>
      <c r="K123" s="7"/>
      <c r="L123" s="7"/>
      <c r="M123" s="7"/>
    </row>
    <row r="124" spans="2:13" s="9" customFormat="1" ht="19.5" customHeight="1" x14ac:dyDescent="0.2">
      <c r="B124" s="32" t="s">
        <v>9</v>
      </c>
      <c r="C124" s="33"/>
      <c r="D124" s="33"/>
      <c r="E124" s="34">
        <f>SUM(E122:E123)</f>
        <v>0.73106000000000004</v>
      </c>
      <c r="F124" s="35"/>
      <c r="G124"/>
      <c r="H124" s="7"/>
      <c r="I124" s="7"/>
      <c r="J124" s="7"/>
      <c r="K124" s="7"/>
      <c r="L124" s="7"/>
      <c r="M124" s="7"/>
    </row>
    <row r="125" spans="2:13" s="9" customFormat="1" ht="12.75" customHeight="1" x14ac:dyDescent="0.2">
      <c r="B125" s="11" t="s">
        <v>10</v>
      </c>
      <c r="C125" s="12"/>
      <c r="D125" s="12"/>
      <c r="E125" s="12"/>
      <c r="F125" s="31"/>
      <c r="G125"/>
      <c r="H125" s="7"/>
      <c r="I125" s="7"/>
      <c r="J125" s="7"/>
      <c r="K125" s="7"/>
      <c r="L125" s="7"/>
      <c r="M125" s="7"/>
    </row>
    <row r="126" spans="2:13" s="9" customFormat="1" ht="24" customHeight="1" x14ac:dyDescent="0.2">
      <c r="B126" s="15" t="s">
        <v>69</v>
      </c>
      <c r="C126" s="30" t="s">
        <v>26</v>
      </c>
      <c r="D126" s="21">
        <v>44469</v>
      </c>
      <c r="E126" s="48">
        <v>738.05489</v>
      </c>
      <c r="F126" s="49">
        <v>4643</v>
      </c>
      <c r="G126"/>
      <c r="H126" s="7"/>
      <c r="I126" s="7"/>
      <c r="J126" s="7"/>
      <c r="K126" s="7"/>
      <c r="L126" s="7"/>
      <c r="M126" s="7"/>
    </row>
    <row r="127" spans="2:13" s="9" customFormat="1" ht="19.5" customHeight="1" x14ac:dyDescent="0.2">
      <c r="B127" s="32" t="s">
        <v>11</v>
      </c>
      <c r="C127" s="33"/>
      <c r="D127" s="33"/>
      <c r="E127" s="34">
        <f>SUM(E126:E126)</f>
        <v>738.05489</v>
      </c>
      <c r="F127" s="35"/>
      <c r="G127"/>
      <c r="H127" s="7"/>
      <c r="I127" s="7"/>
      <c r="J127" s="7"/>
      <c r="K127" s="7"/>
      <c r="L127" s="7"/>
      <c r="M127" s="7"/>
    </row>
    <row r="128" spans="2:13" s="9" customFormat="1" ht="19.5" customHeight="1" x14ac:dyDescent="0.2">
      <c r="B128" s="41" t="s">
        <v>42</v>
      </c>
      <c r="C128" s="42"/>
      <c r="D128" s="42"/>
      <c r="E128" s="43">
        <f>+E54+E62+E71+E87+E101+E114+E120+E124+E127</f>
        <v>17333.857189999995</v>
      </c>
      <c r="F128" s="44"/>
      <c r="G128"/>
      <c r="H128" s="50"/>
      <c r="I128" s="51"/>
      <c r="J128" s="7"/>
      <c r="K128" s="7"/>
      <c r="L128" s="7"/>
      <c r="M128" s="7"/>
    </row>
    <row r="129" spans="2:13" s="9" customFormat="1" ht="19.5" customHeight="1" x14ac:dyDescent="0.2">
      <c r="B129" s="38" t="s">
        <v>14</v>
      </c>
      <c r="C129" s="39"/>
      <c r="D129" s="39"/>
      <c r="E129" s="45">
        <f>+E42+E128</f>
        <v>88133.257769999997</v>
      </c>
      <c r="F129" s="40"/>
      <c r="G129"/>
      <c r="H129" s="47"/>
      <c r="I129" s="7"/>
      <c r="J129" s="7"/>
      <c r="K129" s="7"/>
      <c r="L129" s="7"/>
      <c r="M129" s="7"/>
    </row>
    <row r="130" spans="2:13" x14ac:dyDescent="0.2">
      <c r="B130"/>
      <c r="C130"/>
      <c r="D130"/>
      <c r="E130"/>
      <c r="F130"/>
    </row>
    <row r="131" spans="2:13" x14ac:dyDescent="0.2">
      <c r="B131"/>
      <c r="C131"/>
      <c r="D131"/>
      <c r="E131"/>
      <c r="F131"/>
    </row>
    <row r="132" spans="2:13" x14ac:dyDescent="0.2">
      <c r="B132"/>
      <c r="C132"/>
      <c r="D132"/>
      <c r="E132"/>
      <c r="F132"/>
    </row>
    <row r="133" spans="2:13" x14ac:dyDescent="0.2">
      <c r="B133"/>
      <c r="C133"/>
      <c r="D133"/>
      <c r="E133"/>
      <c r="F133"/>
    </row>
    <row r="134" spans="2:13" x14ac:dyDescent="0.2">
      <c r="B134"/>
      <c r="C134"/>
      <c r="D134"/>
      <c r="E134"/>
      <c r="F134"/>
    </row>
    <row r="135" spans="2:13" x14ac:dyDescent="0.2">
      <c r="B135"/>
      <c r="C135"/>
      <c r="D135"/>
      <c r="E135"/>
      <c r="F135"/>
    </row>
    <row r="136" spans="2:13" x14ac:dyDescent="0.2">
      <c r="B136"/>
      <c r="C136"/>
      <c r="D136"/>
      <c r="E136"/>
      <c r="F136"/>
    </row>
    <row r="137" spans="2:13" x14ac:dyDescent="0.2">
      <c r="B137"/>
      <c r="C137"/>
      <c r="D137"/>
      <c r="E137"/>
      <c r="F137"/>
    </row>
    <row r="138" spans="2:13" x14ac:dyDescent="0.2">
      <c r="B138"/>
      <c r="C138"/>
      <c r="D138"/>
      <c r="E138"/>
      <c r="F138"/>
    </row>
    <row r="139" spans="2:13" x14ac:dyDescent="0.2">
      <c r="B139"/>
      <c r="C139"/>
      <c r="D139"/>
      <c r="E139"/>
      <c r="F139"/>
    </row>
    <row r="140" spans="2:13" x14ac:dyDescent="0.2">
      <c r="B140"/>
      <c r="C140"/>
      <c r="D140"/>
      <c r="E140"/>
      <c r="F140"/>
    </row>
    <row r="141" spans="2:13" x14ac:dyDescent="0.2">
      <c r="B141"/>
      <c r="C141"/>
      <c r="D141"/>
      <c r="E141"/>
      <c r="F141"/>
    </row>
    <row r="142" spans="2:13" x14ac:dyDescent="0.2">
      <c r="B142"/>
      <c r="C142"/>
      <c r="D142"/>
      <c r="E142"/>
      <c r="F142"/>
    </row>
    <row r="143" spans="2:13" x14ac:dyDescent="0.2">
      <c r="B143"/>
      <c r="C143"/>
      <c r="D143"/>
      <c r="E143"/>
      <c r="F143"/>
    </row>
    <row r="144" spans="2:13" x14ac:dyDescent="0.2">
      <c r="B144"/>
      <c r="C144"/>
      <c r="D144"/>
      <c r="E144"/>
      <c r="F144"/>
    </row>
    <row r="145" spans="1:6" x14ac:dyDescent="0.2">
      <c r="B145"/>
      <c r="C145"/>
      <c r="D145"/>
      <c r="E145"/>
      <c r="F145"/>
    </row>
    <row r="146" spans="1:6" x14ac:dyDescent="0.2">
      <c r="B146"/>
      <c r="C146"/>
      <c r="D146"/>
      <c r="E146"/>
      <c r="F146"/>
    </row>
    <row r="147" spans="1:6" x14ac:dyDescent="0.2">
      <c r="B147"/>
      <c r="C147"/>
      <c r="D147"/>
      <c r="E147"/>
      <c r="F147"/>
    </row>
    <row r="148" spans="1:6" x14ac:dyDescent="0.2">
      <c r="B148"/>
      <c r="C148"/>
      <c r="D148"/>
      <c r="E148"/>
      <c r="F148"/>
    </row>
    <row r="149" spans="1:6" x14ac:dyDescent="0.2">
      <c r="B149"/>
      <c r="C149"/>
      <c r="D149"/>
      <c r="E149"/>
      <c r="F149"/>
    </row>
    <row r="150" spans="1:6" x14ac:dyDescent="0.2">
      <c r="B150"/>
      <c r="C150"/>
      <c r="D150"/>
      <c r="E150"/>
      <c r="F150"/>
    </row>
    <row r="151" spans="1:6" x14ac:dyDescent="0.2">
      <c r="B151"/>
      <c r="C151"/>
      <c r="D151"/>
      <c r="E151"/>
      <c r="F151"/>
    </row>
    <row r="152" spans="1:6" x14ac:dyDescent="0.2">
      <c r="B152"/>
      <c r="C152"/>
      <c r="D152"/>
      <c r="E152"/>
      <c r="F152"/>
    </row>
    <row r="153" spans="1:6" x14ac:dyDescent="0.2">
      <c r="B153"/>
      <c r="C153"/>
      <c r="D153"/>
      <c r="E153"/>
      <c r="F153"/>
    </row>
    <row r="154" spans="1:6" x14ac:dyDescent="0.2">
      <c r="B154"/>
      <c r="C154"/>
      <c r="D154"/>
      <c r="E154"/>
      <c r="F154"/>
    </row>
    <row r="155" spans="1:6" x14ac:dyDescent="0.2">
      <c r="A155" s="10"/>
      <c r="B155"/>
      <c r="C155"/>
      <c r="D155"/>
      <c r="E155"/>
      <c r="F155"/>
    </row>
    <row r="156" spans="1:6" x14ac:dyDescent="0.2">
      <c r="B156"/>
      <c r="C156"/>
      <c r="D156"/>
      <c r="E156"/>
      <c r="F156"/>
    </row>
    <row r="157" spans="1:6" x14ac:dyDescent="0.2">
      <c r="B157"/>
      <c r="C157"/>
      <c r="D157"/>
      <c r="E157"/>
      <c r="F157"/>
    </row>
    <row r="158" spans="1:6" x14ac:dyDescent="0.2">
      <c r="B158"/>
      <c r="C158"/>
      <c r="D158"/>
      <c r="E158"/>
      <c r="F158"/>
    </row>
    <row r="159" spans="1:6" x14ac:dyDescent="0.2">
      <c r="B159"/>
      <c r="C159"/>
      <c r="D159"/>
      <c r="E159"/>
      <c r="F159"/>
    </row>
    <row r="160" spans="1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</sheetData>
  <conditionalFormatting sqref="F5:F12 F14:F22 F129:F307 F34:F53 F65 F115:F124">
    <cfRule type="expression" dxfId="16" priority="205">
      <formula>AND(ISBLANK($F5)=FALSE(),$F5&lt;=3)</formula>
    </cfRule>
  </conditionalFormatting>
  <conditionalFormatting sqref="F23:F33">
    <cfRule type="expression" dxfId="15" priority="29">
      <formula>AND(ISBLANK($F23)=FALSE(),$F23&lt;=3)</formula>
    </cfRule>
  </conditionalFormatting>
  <conditionalFormatting sqref="B54:C54">
    <cfRule type="expression" dxfId="14" priority="20">
      <formula>AND($E54="(em branco)",TODAY()&gt;$D54)</formula>
    </cfRule>
  </conditionalFormatting>
  <conditionalFormatting sqref="F44">
    <cfRule type="expression" dxfId="13" priority="26">
      <formula>AND(ISBLANK(#REF!)=FALSE(),#REF!&lt;=3)</formula>
    </cfRule>
  </conditionalFormatting>
  <conditionalFormatting sqref="F44">
    <cfRule type="expression" dxfId="12" priority="25">
      <formula>AND(ISBLANK($F44)=FALSE(),$F44&lt;=3)</formula>
    </cfRule>
  </conditionalFormatting>
  <conditionalFormatting sqref="F45">
    <cfRule type="expression" dxfId="11" priority="24">
      <formula>AND(ISBLANK($F45)=FALSE(),$F45&lt;=3)</formula>
    </cfRule>
  </conditionalFormatting>
  <conditionalFormatting sqref="F48 F46">
    <cfRule type="expression" dxfId="10" priority="22">
      <formula>AND(ISBLANK($F46)=FALSE(),$F46&lt;=3)</formula>
    </cfRule>
  </conditionalFormatting>
  <conditionalFormatting sqref="D54">
    <cfRule type="expression" dxfId="9" priority="19">
      <formula>AND($E54="(em branco)",TODAY()&gt;$D54)</formula>
    </cfRule>
  </conditionalFormatting>
  <conditionalFormatting sqref="F43">
    <cfRule type="expression" dxfId="8" priority="16">
      <formula>AND(ISBLANK($F43)=FALSE(),$F43&lt;=3)</formula>
    </cfRule>
  </conditionalFormatting>
  <conditionalFormatting sqref="F54 F128">
    <cfRule type="expression" dxfId="7" priority="11">
      <formula>AND(ISBLANK($F54)=FALSE(),$F54&lt;=3)</formula>
    </cfRule>
  </conditionalFormatting>
  <conditionalFormatting sqref="F55:F62">
    <cfRule type="expression" dxfId="6" priority="10">
      <formula>AND(ISBLANK($F55)=FALSE(),$F55&lt;=3)</formula>
    </cfRule>
  </conditionalFormatting>
  <conditionalFormatting sqref="F63:F64 F68:F71">
    <cfRule type="expression" dxfId="5" priority="9">
      <formula>AND(ISBLANK($F63)=FALSE(),$F63&lt;=3)</formula>
    </cfRule>
  </conditionalFormatting>
  <conditionalFormatting sqref="F66:F67">
    <cfRule type="expression" dxfId="4" priority="8">
      <formula>AND(ISBLANK($F66)=FALSE(),$F66&lt;=3)</formula>
    </cfRule>
  </conditionalFormatting>
  <conditionalFormatting sqref="F72:F87">
    <cfRule type="expression" dxfId="3" priority="6">
      <formula>AND(ISBLANK($F72)=FALSE(),$F72&lt;=3)</formula>
    </cfRule>
  </conditionalFormatting>
  <conditionalFormatting sqref="F88:F101">
    <cfRule type="expression" dxfId="2" priority="5">
      <formula>AND(ISBLANK($F88)=FALSE(),$F88&lt;=3)</formula>
    </cfRule>
  </conditionalFormatting>
  <conditionalFormatting sqref="F102:F114">
    <cfRule type="expression" dxfId="1" priority="4">
      <formula>AND(ISBLANK($F102)=FALSE(),$F102&lt;=3)</formula>
    </cfRule>
  </conditionalFormatting>
  <conditionalFormatting sqref="F125:F127">
    <cfRule type="expression" dxfId="0" priority="1">
      <formula>AND(ISBLANK($F125)=FALSE(),$F125&lt;=3)</formula>
    </cfRule>
  </conditionalFormatting>
  <printOptions horizontalCentered="1"/>
  <pageMargins left="0.31496062992125984" right="0.31496062992125984" top="0.6692913385826772" bottom="0.39370078740157483" header="0.15748031496062992" footer="0.11811023622047245"/>
  <pageSetup paperSize="9" scale="80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2021-10-01T14:42:06Z</dcterms:modified>
</cp:coreProperties>
</file>