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defaultThemeVersion="124226"/>
  <bookViews>
    <workbookView xWindow="-15" yWindow="6060" windowWidth="28830" windowHeight="6105"/>
  </bookViews>
  <sheets>
    <sheet name="CalPags - Continente" sheetId="1" r:id="rId1"/>
  </sheets>
  <definedNames>
    <definedName name="_xlnm._FilterDatabase" localSheetId="0" hidden="1">'CalPags - Continente'!$B$1:$B$702</definedName>
    <definedName name="_xlnm.Print_Area" localSheetId="0">'CalPags - Continente'!$B$1:$F$191</definedName>
    <definedName name="_xlnm.Print_Titles" localSheetId="0">'CalPags - Continente'!$1:$3</definedName>
  </definedNames>
  <calcPr calcId="145621"/>
</workbook>
</file>

<file path=xl/calcChain.xml><?xml version="1.0" encoding="utf-8"?>
<calcChain xmlns="http://schemas.openxmlformats.org/spreadsheetml/2006/main">
  <c r="E189" i="1" l="1"/>
  <c r="E190" i="1" s="1"/>
  <c r="E173" i="1" l="1"/>
  <c r="E170" i="1" l="1"/>
  <c r="E159" i="1" l="1"/>
  <c r="E136" i="1" l="1"/>
  <c r="E120" i="1" l="1"/>
  <c r="E106" i="1" l="1"/>
  <c r="E89" i="1" l="1"/>
  <c r="E73" i="1" l="1"/>
  <c r="E56" i="1" l="1"/>
  <c r="E38" i="1" l="1"/>
  <c r="E30" i="1" l="1"/>
  <c r="E14" i="1" l="1"/>
  <c r="E9" i="1" l="1"/>
  <c r="E57" i="1" s="1"/>
  <c r="E191" i="1" s="1"/>
</calcChain>
</file>

<file path=xl/sharedStrings.xml><?xml version="1.0" encoding="utf-8"?>
<sst xmlns="http://schemas.openxmlformats.org/spreadsheetml/2006/main" count="362" uniqueCount="72">
  <si>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</si>
  <si>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</si>
  <si>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</si>
  <si>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</si>
  <si>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</si>
  <si>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</si>
  <si>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NOVEMBRO</t>
  </si>
  <si>
    <t>NOVEMBRO Total</t>
  </si>
  <si>
    <t>AGOSTO</t>
  </si>
  <si>
    <t>AGOSTO Total</t>
  </si>
  <si>
    <t>SETEMBRO</t>
  </si>
  <si>
    <t>SETEMBRO Total</t>
  </si>
  <si>
    <t>2020 Total</t>
  </si>
  <si>
    <t>CAMPANHA 2020</t>
  </si>
  <si>
    <t>CAMPANHA 2020 Total</t>
  </si>
  <si>
    <t xml:space="preserve">M7.1 AGRICULTURA BIOLÓGICA </t>
  </si>
  <si>
    <t>Adiantamento 50%</t>
  </si>
  <si>
    <t>M7.2 PRODUÇÃO INTEGRADA</t>
  </si>
  <si>
    <t>M9 MANUTENÇÃO DA ATIVIDADE AGRÍCOLA EM ZONAS DESFAVORECIDAS</t>
  </si>
  <si>
    <t>Adiantamento 85%</t>
  </si>
  <si>
    <t>OUTUBRO</t>
  </si>
  <si>
    <t>OUTUBRO Total</t>
  </si>
  <si>
    <t>M7.4 CONSERVAÇÃO DO SOLO</t>
  </si>
  <si>
    <t>M7.6 CULTURAS PERMANENTES TRADICIONAIS</t>
  </si>
  <si>
    <t>REGIME DE PAGAMENTO BASE</t>
  </si>
  <si>
    <t>Adiantamento 70%</t>
  </si>
  <si>
    <t>PAGAMENTO PARA OS JOVENS AGRICULTORES</t>
  </si>
  <si>
    <t>REGIME DA PEQUENA AGRICULTURA</t>
  </si>
  <si>
    <t>PAGAMENTO ESPECÍFICO POR SUPERFÍCIE AO ARROZ</t>
  </si>
  <si>
    <t>PAGAMENTO ESPECÍFICO POR SUPERFÍCIE AO TOMATE PARA TRANSFORMAÇÃO</t>
  </si>
  <si>
    <t>PRÉMIO POR OVELHA E CABRA</t>
  </si>
  <si>
    <t>PRÉMIO POR VACA LEITEIRA</t>
  </si>
  <si>
    <t>PRÉMIO POR VACA EM ALEITAMENTO</t>
  </si>
  <si>
    <t>QCA I - MEDIDAS FLORESTAIS DO R 2328/91 - PRÉMIO POR PERDA DE RENDIMENTO</t>
  </si>
  <si>
    <t>100%</t>
  </si>
  <si>
    <t>≤ 3</t>
  </si>
  <si>
    <t>M7.3.1 PAGAMENTOS NATURA</t>
  </si>
  <si>
    <t>RURIS - FLORESTAÇÃO DE TERRAS AGRÍCOLAS - PRÉMIOS DE MANUTENÇÃO E POR PERDA DE RENDIMENTO</t>
  </si>
  <si>
    <t>DEZEMBRO</t>
  </si>
  <si>
    <t>DEZEMBRO Total</t>
  </si>
  <si>
    <t>Saldo</t>
  </si>
  <si>
    <t>M7.3.2 APOIOS ZONAIS DE CARÁTER AGROAMBIENTAL</t>
  </si>
  <si>
    <t>M7.8.1 RECURSOS GENÉTICOS - MANUTENÇÃO DE RAÇAS AUTÓCTONES EM RISCO</t>
  </si>
  <si>
    <t>1ª Prestação</t>
  </si>
  <si>
    <t>PAGAMENTO POR PRÁTICAS AGRÍCOLAS BENÉFICAS PARA O CLIMA E PARA O AMBIENTE (GREENING)</t>
  </si>
  <si>
    <t>PAGAMENTO REDISTRIBUTIVO</t>
  </si>
  <si>
    <t>JANEIRO</t>
  </si>
  <si>
    <t>JANEIRO Total</t>
  </si>
  <si>
    <t>2021 Total</t>
  </si>
  <si>
    <t xml:space="preserve">M7.5 USO EFICIENTE DA ÁGUA </t>
  </si>
  <si>
    <t>QCA II - MEDIDAS FLORESTAIS DO R 2080/92 - PRÉMIOS DE MANUTENÇÃO E POR PERDA DE RENDIMENTO</t>
  </si>
  <si>
    <t>PRODER - FLORESTAÇÃO DE TERRAS AGRÍCOLAS - PRÉMIOS DE MANUTENÇÃO E POR PERDA DE RENDIMENTO</t>
  </si>
  <si>
    <t>FEVEREIRO</t>
  </si>
  <si>
    <t>FEVEREIRO Total</t>
  </si>
  <si>
    <t xml:space="preserve">M7.7 PASTOREIO EXTENSIVO </t>
  </si>
  <si>
    <t xml:space="preserve">M7.9 MOSAICO AGROFLORESTAL </t>
  </si>
  <si>
    <t>M7.12 APOIO AGROAMBIENTAL À APICULTURA</t>
  </si>
  <si>
    <t>M7.10.2 SILVOAMBIENTAIS - MANUTENÇÃO E RECUPERAÇÃO DE GALERIAS RIPÍCOLAS</t>
  </si>
  <si>
    <t>MARÇO</t>
  </si>
  <si>
    <t>MARÇO Total</t>
  </si>
  <si>
    <t>M8.1.1 FLORESTAÇÃO DE TERRAS AGRÍCOLAS E NÃO AGRÍCOLAS - PRÉMIOS DE MANUTENÇÃO E POR PERDA DE RENDIMENTO</t>
  </si>
  <si>
    <t>M8.1.2 INSTALAÇÃO DE SISTEMAS AGROFLORESTAIS - PRÉMIOS DE MANUTENÇÃO</t>
  </si>
  <si>
    <t>ABRIL</t>
  </si>
  <si>
    <t>ABRIL Total</t>
  </si>
  <si>
    <t>MAIO</t>
  </si>
  <si>
    <t>MAIO Total</t>
  </si>
  <si>
    <t>2ª Prestação</t>
  </si>
  <si>
    <t>JUNHO</t>
  </si>
  <si>
    <t>JUNHO Total</t>
  </si>
  <si>
    <t>JULHO</t>
  </si>
  <si>
    <t>JULHO Total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</si>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</sst>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"/>
    <numFmt numFmtId="168" formatCode="0.00000000000000"/>
    <numFmt numFmtId="169" formatCode="#,##0.00000"/>
    <numFmt numFmtId="170" formatCode="#,##0.000"/>
  </numFmts>
  <fonts count="14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1">
    <xf numFmtId="0" fontId="0" fillId="0" borderId="0" xfId="0"/>
    <xf numFmtId="0" fontId="2" fillId="0" borderId="0" xfId="0" applyFont="1" applyBorder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Fill="1" applyBorder="1" applyAlignment="1">
      <alignment horizontal="right" vertical="center"/>
    </xf>
    <xf numFmtId="165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wrapText="1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6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6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7" fillId="7" borderId="4" xfId="0" applyNumberFormat="1" applyFont="1" applyFill="1" applyBorder="1" applyAlignment="1">
      <alignment horizontal="right" vertical="center"/>
    </xf>
    <xf numFmtId="3" fontId="7" fillId="7" borderId="6" xfId="0" applyNumberFormat="1" applyFont="1" applyFill="1" applyBorder="1" applyAlignment="1">
      <alignment vertical="center"/>
    </xf>
    <xf numFmtId="3" fontId="7" fillId="7" borderId="7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 indent="2"/>
    </xf>
    <xf numFmtId="0" fontId="8" fillId="0" borderId="6" xfId="0" applyFont="1" applyFill="1" applyBorder="1" applyAlignment="1">
      <alignment horizontal="left" vertical="center" wrapText="1" indent="1"/>
    </xf>
    <xf numFmtId="165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Fill="1" applyBorder="1" applyAlignment="1">
      <alignment horizontal="left" vertical="center" indent="1"/>
    </xf>
    <xf numFmtId="165" fontId="7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 indent="2"/>
    </xf>
    <xf numFmtId="3" fontId="0" fillId="7" borderId="0" xfId="0" applyNumberFormat="1" applyFill="1"/>
    <xf numFmtId="3" fontId="5" fillId="7" borderId="0" xfId="0" applyNumberFormat="1" applyFont="1" applyFill="1"/>
    <xf numFmtId="0" fontId="5" fillId="7" borderId="0" xfId="0" applyFont="1" applyFill="1"/>
    <xf numFmtId="167" fontId="7" fillId="7" borderId="3" xfId="0" applyNumberFormat="1" applyFont="1" applyFill="1" applyBorder="1" applyAlignment="1">
      <alignment vertical="center"/>
    </xf>
    <xf numFmtId="1" fontId="5" fillId="7" borderId="0" xfId="0" applyNumberFormat="1" applyFont="1" applyFill="1"/>
    <xf numFmtId="9" fontId="8" fillId="0" borderId="3" xfId="0" applyNumberFormat="1" applyFont="1" applyFill="1" applyBorder="1" applyAlignment="1">
      <alignment horizontal="left" vertical="center" wrapText="1" indent="1"/>
    </xf>
    <xf numFmtId="3" fontId="12" fillId="7" borderId="4" xfId="0" applyNumberFormat="1" applyFont="1" applyFill="1" applyBorder="1" applyAlignment="1">
      <alignment vertical="center"/>
    </xf>
    <xf numFmtId="3" fontId="12" fillId="7" borderId="4" xfId="0" applyNumberFormat="1" applyFont="1" applyFill="1" applyBorder="1" applyAlignment="1">
      <alignment horizontal="right" vertical="center"/>
    </xf>
    <xf numFmtId="168" fontId="5" fillId="7" borderId="0" xfId="0" applyNumberFormat="1" applyFont="1" applyFill="1"/>
    <xf numFmtId="3" fontId="13" fillId="7" borderId="0" xfId="0" applyNumberFormat="1" applyFont="1" applyFill="1"/>
    <xf numFmtId="169" fontId="5" fillId="7" borderId="0" xfId="0" applyNumberFormat="1" applyFont="1" applyFill="1"/>
    <xf numFmtId="3" fontId="0" fillId="7" borderId="0" xfId="0" applyNumberFormat="1" applyFill="1" applyBorder="1"/>
    <xf numFmtId="3" fontId="12" fillId="7" borderId="0" xfId="0" applyNumberFormat="1" applyFont="1" applyFill="1" applyBorder="1" applyAlignment="1">
      <alignment horizontal="right" vertical="center"/>
    </xf>
    <xf numFmtId="3" fontId="7" fillId="7" borderId="4" xfId="0" applyNumberFormat="1" applyFont="1" applyFill="1" applyBorder="1" applyAlignment="1">
      <alignment vertical="center"/>
    </xf>
    <xf numFmtId="167" fontId="0" fillId="7" borderId="0" xfId="0" applyNumberFormat="1" applyFill="1" applyBorder="1"/>
    <xf numFmtId="167" fontId="0" fillId="7" borderId="0" xfId="0" applyNumberFormat="1" applyFill="1"/>
    <xf numFmtId="0" fontId="0" fillId="7" borderId="0" xfId="0" applyFill="1"/>
    <xf numFmtId="170" fontId="0" fillId="7" borderId="0" xfId="0" applyNumberFormat="1" applyFill="1"/>
    <xf numFmtId="1" fontId="5" fillId="7" borderId="0" xfId="0" applyNumberFormat="1" applyFont="1" applyFill="1" applyAlignment="1">
      <alignment vertical="center"/>
    </xf>
    <xf numFmtId="4" fontId="5" fillId="7" borderId="0" xfId="0" applyNumberFormat="1" applyFont="1" applyFill="1"/>
  </cellXfs>
  <cellStyles count="3">
    <cellStyle name="Normal" xfId="0" builtinId="0"/>
    <cellStyle name="Normal 2" xfId="2"/>
    <cellStyle name="Vírgula" xfId="1" builtinId="3"/>
  </cellStyles>
  <dxfs count="14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702"/>
  <sheetViews>
    <sheetView showGridLines="0" tabSelected="1" zoomScaleNormal="100" workbookViewId="0">
      <pane ySplit="3" topLeftCell="A174" activePane="bottomLeft" state="frozen"/>
      <selection pane="bottomLeft" activeCell="B198" sqref="B198"/>
    </sheetView>
  </sheetViews>
  <sheetFormatPr defaultRowHeight="12.75" x14ac:dyDescent="0.2"/>
  <cols>
    <col min="1" max="1" width="1.42578125" style="12" customWidth="1"/>
    <col min="2" max="2" width="70.28515625" style="12" customWidth="1"/>
    <col min="3" max="3" width="16" style="12" customWidth="1"/>
    <col min="4" max="4" width="14.42578125" style="12" customWidth="1"/>
    <col min="5" max="5" width="12.140625" style="12" customWidth="1"/>
    <col min="6" max="6" width="10.85546875" style="12" customWidth="1"/>
    <col min="7" max="7" width="10.85546875" bestFit="1" customWidth="1"/>
    <col min="9" max="9" width="16.710937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13</v>
      </c>
      <c r="G1" s="4"/>
      <c r="H1" s="4"/>
      <c r="I1" s="4"/>
      <c r="J1" s="4"/>
      <c r="K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</row>
    <row r="2" spans="2:202" s="6" customFormat="1" x14ac:dyDescent="0.2">
      <c r="C2" s="7"/>
      <c r="D2"/>
      <c r="E2"/>
      <c r="F2" s="4"/>
      <c r="G2"/>
      <c r="H2"/>
      <c r="I2"/>
      <c r="J2"/>
      <c r="K2"/>
      <c r="L2" s="8"/>
    </row>
    <row r="3" spans="2:202" s="9" customFormat="1" ht="22.5" x14ac:dyDescent="0.2">
      <c r="B3" s="14" t="s">
        <v>1</v>
      </c>
      <c r="C3" s="15" t="s">
        <v>2</v>
      </c>
      <c r="D3" s="15" t="s">
        <v>3</v>
      </c>
      <c r="E3" s="16" t="s">
        <v>4</v>
      </c>
      <c r="F3" s="17" t="s">
        <v>5</v>
      </c>
      <c r="G3"/>
      <c r="H3" s="10"/>
      <c r="I3" s="10"/>
      <c r="J3" s="10"/>
      <c r="K3" s="10"/>
      <c r="L3" s="11"/>
      <c r="M3" s="11"/>
    </row>
    <row r="4" spans="2:202" s="12" customFormat="1" ht="15" x14ac:dyDescent="0.2">
      <c r="B4" s="32">
        <v>2020</v>
      </c>
      <c r="C4" s="33"/>
      <c r="D4" s="33"/>
      <c r="E4" s="33"/>
      <c r="F4" s="34"/>
      <c r="G4"/>
      <c r="H4" s="10"/>
      <c r="I4" s="10"/>
      <c r="J4" s="10"/>
      <c r="K4" s="10"/>
      <c r="L4" s="10"/>
      <c r="M4" s="10"/>
    </row>
    <row r="5" spans="2:202" s="12" customFormat="1" ht="12.75" customHeight="1" x14ac:dyDescent="0.2">
      <c r="B5" s="18" t="s">
        <v>8</v>
      </c>
      <c r="C5" s="19"/>
      <c r="D5" s="19"/>
      <c r="E5" s="19"/>
      <c r="F5" s="27"/>
      <c r="G5"/>
      <c r="H5" s="10"/>
      <c r="I5" s="10"/>
      <c r="J5" s="10"/>
      <c r="K5" s="10"/>
      <c r="L5" s="10"/>
      <c r="M5" s="10"/>
    </row>
    <row r="6" spans="2:202" s="12" customFormat="1" ht="24" customHeight="1" x14ac:dyDescent="0.2">
      <c r="B6" s="22" t="s">
        <v>15</v>
      </c>
      <c r="C6" s="25" t="s">
        <v>16</v>
      </c>
      <c r="D6" s="24">
        <v>44074</v>
      </c>
      <c r="E6" s="40">
        <v>11362.724460000001</v>
      </c>
      <c r="F6" s="21">
        <v>2519</v>
      </c>
      <c r="G6"/>
      <c r="H6" s="10"/>
      <c r="I6" s="10"/>
      <c r="J6" s="10"/>
      <c r="K6" s="10"/>
      <c r="L6" s="10"/>
      <c r="M6" s="10"/>
    </row>
    <row r="7" spans="2:202" s="12" customFormat="1" ht="24" customHeight="1" x14ac:dyDescent="0.2">
      <c r="B7" s="22" t="s">
        <v>17</v>
      </c>
      <c r="C7" s="25" t="s">
        <v>16</v>
      </c>
      <c r="D7" s="24">
        <v>44074</v>
      </c>
      <c r="E7" s="40">
        <v>31299.591829999998</v>
      </c>
      <c r="F7" s="21">
        <v>11733</v>
      </c>
      <c r="G7"/>
      <c r="H7" s="10"/>
      <c r="I7" s="10"/>
      <c r="J7" s="10"/>
      <c r="K7" s="10"/>
      <c r="L7" s="10"/>
      <c r="M7" s="10"/>
    </row>
    <row r="8" spans="2:202" s="12" customFormat="1" ht="24" customHeight="1" x14ac:dyDescent="0.2">
      <c r="B8" s="22" t="s">
        <v>18</v>
      </c>
      <c r="C8" s="25" t="s">
        <v>16</v>
      </c>
      <c r="D8" s="24">
        <v>44074</v>
      </c>
      <c r="E8" s="20">
        <v>66861.5916</v>
      </c>
      <c r="F8" s="23">
        <v>117845</v>
      </c>
      <c r="G8"/>
      <c r="H8" s="10"/>
      <c r="I8" s="10"/>
      <c r="J8" s="10"/>
      <c r="K8" s="10"/>
      <c r="L8" s="10"/>
      <c r="M8" s="10"/>
    </row>
    <row r="9" spans="2:202" s="12" customFormat="1" ht="19.5" customHeight="1" x14ac:dyDescent="0.2">
      <c r="B9" s="28" t="s">
        <v>9</v>
      </c>
      <c r="C9" s="29"/>
      <c r="D9" s="29"/>
      <c r="E9" s="30">
        <f>SUM(E6:E8)</f>
        <v>109523.90789</v>
      </c>
      <c r="F9" s="31"/>
      <c r="G9"/>
      <c r="H9" s="10"/>
      <c r="I9" s="10"/>
      <c r="J9" s="10"/>
      <c r="K9" s="10"/>
      <c r="L9" s="10"/>
      <c r="M9" s="10"/>
    </row>
    <row r="10" spans="2:202" s="12" customFormat="1" ht="12.75" customHeight="1" x14ac:dyDescent="0.2">
      <c r="B10" s="18" t="s">
        <v>10</v>
      </c>
      <c r="C10" s="19"/>
      <c r="D10" s="19"/>
      <c r="E10" s="19"/>
      <c r="F10" s="27"/>
      <c r="G10"/>
      <c r="H10" s="10"/>
      <c r="I10" s="10"/>
      <c r="J10" s="10"/>
      <c r="K10" s="10"/>
      <c r="L10" s="10"/>
      <c r="M10" s="10"/>
    </row>
    <row r="11" spans="2:202" s="12" customFormat="1" ht="24" customHeight="1" x14ac:dyDescent="0.2">
      <c r="B11" s="22" t="s">
        <v>15</v>
      </c>
      <c r="C11" s="26" t="s">
        <v>16</v>
      </c>
      <c r="D11" s="24">
        <v>44092</v>
      </c>
      <c r="E11" s="40">
        <v>281.39704999999998</v>
      </c>
      <c r="F11" s="41">
        <v>64</v>
      </c>
      <c r="G11"/>
      <c r="H11" s="10"/>
      <c r="I11" s="10"/>
      <c r="J11" s="10"/>
      <c r="K11" s="10"/>
      <c r="L11" s="10"/>
      <c r="M11" s="10"/>
    </row>
    <row r="12" spans="2:202" s="12" customFormat="1" ht="24" customHeight="1" x14ac:dyDescent="0.2">
      <c r="B12" s="44" t="s">
        <v>17</v>
      </c>
      <c r="C12" s="45" t="s">
        <v>16</v>
      </c>
      <c r="D12" s="46">
        <v>44092</v>
      </c>
      <c r="E12" s="42">
        <v>557.23072000000002</v>
      </c>
      <c r="F12" s="43">
        <v>305</v>
      </c>
      <c r="G12"/>
      <c r="H12" s="10"/>
      <c r="I12" s="10"/>
      <c r="J12" s="10"/>
      <c r="K12" s="10"/>
      <c r="L12" s="10"/>
      <c r="M12" s="10"/>
    </row>
    <row r="13" spans="2:202" s="12" customFormat="1" ht="24" customHeight="1" x14ac:dyDescent="0.2">
      <c r="B13" s="44" t="s">
        <v>18</v>
      </c>
      <c r="C13" s="45" t="s">
        <v>16</v>
      </c>
      <c r="D13" s="46">
        <v>44092</v>
      </c>
      <c r="E13" s="42">
        <v>2209.7651499999997</v>
      </c>
      <c r="F13" s="43">
        <v>3952</v>
      </c>
      <c r="G13"/>
      <c r="H13" s="10"/>
      <c r="I13" s="10"/>
      <c r="J13" s="10"/>
      <c r="K13" s="10"/>
      <c r="L13" s="10"/>
      <c r="M13" s="10"/>
    </row>
    <row r="14" spans="2:202" s="12" customFormat="1" ht="19.5" customHeight="1" x14ac:dyDescent="0.2">
      <c r="B14" s="28" t="s">
        <v>11</v>
      </c>
      <c r="C14" s="29"/>
      <c r="D14" s="29"/>
      <c r="E14" s="30">
        <f>SUM(E11:E13)</f>
        <v>3048.3929199999998</v>
      </c>
      <c r="F14" s="31"/>
      <c r="G14"/>
      <c r="H14" s="10"/>
      <c r="I14" s="10"/>
      <c r="J14" s="10"/>
      <c r="K14" s="10"/>
      <c r="L14" s="10"/>
      <c r="M14" s="10"/>
    </row>
    <row r="15" spans="2:202" s="12" customFormat="1" ht="12.75" customHeight="1" x14ac:dyDescent="0.2">
      <c r="B15" s="18" t="s">
        <v>20</v>
      </c>
      <c r="C15" s="19"/>
      <c r="D15" s="19"/>
      <c r="E15" s="19"/>
      <c r="F15" s="27"/>
      <c r="G15"/>
      <c r="H15" s="10"/>
      <c r="I15" s="10"/>
      <c r="J15" s="10"/>
      <c r="K15" s="10"/>
      <c r="L15" s="10"/>
      <c r="M15" s="10"/>
    </row>
    <row r="16" spans="2:202" s="12" customFormat="1" ht="19.5" customHeight="1" x14ac:dyDescent="0.2">
      <c r="B16" s="22" t="s">
        <v>15</v>
      </c>
      <c r="C16" s="25" t="s">
        <v>19</v>
      </c>
      <c r="D16" s="24">
        <v>44134</v>
      </c>
      <c r="E16" s="40">
        <v>8566.0457699999988</v>
      </c>
      <c r="F16" s="21">
        <v>2638</v>
      </c>
      <c r="G16"/>
      <c r="H16" s="10"/>
      <c r="I16" s="10"/>
      <c r="J16" s="10"/>
      <c r="K16" s="10"/>
      <c r="L16" s="10"/>
      <c r="M16" s="10"/>
    </row>
    <row r="17" spans="2:13" s="12" customFormat="1" ht="19.5" customHeight="1" x14ac:dyDescent="0.2">
      <c r="B17" s="22" t="s">
        <v>17</v>
      </c>
      <c r="C17" s="25" t="s">
        <v>16</v>
      </c>
      <c r="D17" s="24">
        <v>44134</v>
      </c>
      <c r="E17" s="40">
        <v>931.59400000000005</v>
      </c>
      <c r="F17" s="21">
        <v>485</v>
      </c>
      <c r="G17"/>
      <c r="H17" s="10"/>
      <c r="I17" s="10"/>
      <c r="J17" s="10"/>
      <c r="K17" s="10"/>
      <c r="L17" s="10"/>
      <c r="M17" s="10"/>
    </row>
    <row r="18" spans="2:13" s="12" customFormat="1" ht="19.5" customHeight="1" x14ac:dyDescent="0.2">
      <c r="B18" s="22" t="s">
        <v>22</v>
      </c>
      <c r="C18" s="25" t="s">
        <v>19</v>
      </c>
      <c r="D18" s="24">
        <v>44134</v>
      </c>
      <c r="E18" s="40">
        <v>2353.2932099999998</v>
      </c>
      <c r="F18" s="21">
        <v>1946</v>
      </c>
      <c r="G18"/>
      <c r="H18" s="10"/>
      <c r="I18" s="10"/>
      <c r="J18" s="10"/>
      <c r="K18" s="10"/>
      <c r="L18" s="10"/>
      <c r="M18" s="10"/>
    </row>
    <row r="19" spans="2:13" s="12" customFormat="1" ht="19.5" customHeight="1" x14ac:dyDescent="0.2">
      <c r="B19" s="22" t="s">
        <v>23</v>
      </c>
      <c r="C19" s="25" t="s">
        <v>19</v>
      </c>
      <c r="D19" s="24">
        <v>44134</v>
      </c>
      <c r="E19" s="40">
        <v>15381.406000000001</v>
      </c>
      <c r="F19" s="21">
        <v>30911</v>
      </c>
      <c r="G19"/>
      <c r="H19" s="10"/>
      <c r="I19" s="10"/>
      <c r="J19" s="10"/>
      <c r="K19" s="10"/>
      <c r="L19" s="10"/>
      <c r="M19" s="10"/>
    </row>
    <row r="20" spans="2:13" s="12" customFormat="1" ht="19.5" customHeight="1" x14ac:dyDescent="0.2">
      <c r="B20" s="22" t="s">
        <v>18</v>
      </c>
      <c r="C20" s="25" t="s">
        <v>19</v>
      </c>
      <c r="D20" s="24">
        <v>44134</v>
      </c>
      <c r="E20" s="40">
        <v>50880.241979999999</v>
      </c>
      <c r="F20" s="21">
        <v>124712</v>
      </c>
      <c r="G20"/>
      <c r="H20" s="10"/>
      <c r="I20" s="10"/>
      <c r="J20" s="10"/>
      <c r="K20" s="10"/>
      <c r="L20" s="10"/>
      <c r="M20" s="10"/>
    </row>
    <row r="21" spans="2:13" s="12" customFormat="1" ht="19.5" customHeight="1" x14ac:dyDescent="0.2">
      <c r="B21" s="22" t="s">
        <v>24</v>
      </c>
      <c r="C21" s="25" t="s">
        <v>25</v>
      </c>
      <c r="D21" s="24">
        <v>44134</v>
      </c>
      <c r="E21" s="40">
        <v>180026.24629000001</v>
      </c>
      <c r="F21" s="21">
        <v>91916</v>
      </c>
      <c r="G21"/>
      <c r="H21" s="10"/>
      <c r="I21" s="10"/>
      <c r="J21" s="10"/>
      <c r="K21" s="10"/>
      <c r="L21" s="10"/>
      <c r="M21" s="10"/>
    </row>
    <row r="22" spans="2:13" s="12" customFormat="1" ht="19.5" customHeight="1" x14ac:dyDescent="0.2">
      <c r="B22" s="22" t="s">
        <v>26</v>
      </c>
      <c r="C22" s="25" t="s">
        <v>25</v>
      </c>
      <c r="D22" s="24">
        <v>44134</v>
      </c>
      <c r="E22" s="40">
        <v>1608.3873800000001</v>
      </c>
      <c r="F22" s="21">
        <v>1867</v>
      </c>
      <c r="G22"/>
      <c r="H22" s="10"/>
      <c r="I22" s="10"/>
      <c r="J22" s="10"/>
      <c r="K22" s="10"/>
      <c r="L22" s="10"/>
      <c r="M22" s="10"/>
    </row>
    <row r="23" spans="2:13" s="12" customFormat="1" ht="19.5" customHeight="1" x14ac:dyDescent="0.2">
      <c r="B23" s="22" t="s">
        <v>27</v>
      </c>
      <c r="C23" s="25" t="s">
        <v>25</v>
      </c>
      <c r="D23" s="24">
        <v>44134</v>
      </c>
      <c r="E23" s="40">
        <v>29489.295810000003</v>
      </c>
      <c r="F23" s="21">
        <v>49607</v>
      </c>
      <c r="G23"/>
      <c r="H23" s="10"/>
      <c r="I23" s="10"/>
      <c r="J23" s="10"/>
      <c r="K23" s="10"/>
      <c r="L23" s="10"/>
      <c r="M23" s="10"/>
    </row>
    <row r="24" spans="2:13" s="12" customFormat="1" ht="19.5" customHeight="1" x14ac:dyDescent="0.2">
      <c r="B24" s="22" t="s">
        <v>28</v>
      </c>
      <c r="C24" s="25" t="s">
        <v>25</v>
      </c>
      <c r="D24" s="24">
        <v>44134</v>
      </c>
      <c r="E24" s="40">
        <v>4002.3471199999999</v>
      </c>
      <c r="F24" s="21">
        <v>943</v>
      </c>
      <c r="G24"/>
      <c r="H24" s="10"/>
      <c r="I24" s="10"/>
      <c r="J24" s="10"/>
      <c r="K24" s="10"/>
      <c r="L24" s="10"/>
      <c r="M24" s="10"/>
    </row>
    <row r="25" spans="2:13" s="12" customFormat="1" ht="19.5" customHeight="1" x14ac:dyDescent="0.2">
      <c r="B25" s="22" t="s">
        <v>29</v>
      </c>
      <c r="C25" s="25" t="s">
        <v>25</v>
      </c>
      <c r="D25" s="24">
        <v>44134</v>
      </c>
      <c r="E25" s="40">
        <v>1954.7946100000001</v>
      </c>
      <c r="F25" s="21">
        <v>252</v>
      </c>
      <c r="G25"/>
      <c r="H25" s="10"/>
      <c r="I25" s="10"/>
      <c r="J25" s="10"/>
      <c r="K25" s="10"/>
      <c r="L25" s="10"/>
      <c r="M25" s="10"/>
    </row>
    <row r="26" spans="2:13" s="12" customFormat="1" ht="19.5" customHeight="1" x14ac:dyDescent="0.2">
      <c r="B26" s="22" t="s">
        <v>30</v>
      </c>
      <c r="C26" s="25" t="s">
        <v>25</v>
      </c>
      <c r="D26" s="24">
        <v>44134</v>
      </c>
      <c r="E26" s="40">
        <v>26142.900850000002</v>
      </c>
      <c r="F26" s="21">
        <v>17313</v>
      </c>
      <c r="G26"/>
      <c r="H26" s="10"/>
      <c r="I26" s="10"/>
      <c r="J26" s="10"/>
      <c r="K26" s="10"/>
      <c r="L26" s="10"/>
      <c r="M26" s="10"/>
    </row>
    <row r="27" spans="2:13" s="12" customFormat="1" ht="19.5" customHeight="1" x14ac:dyDescent="0.2">
      <c r="B27" s="22" t="s">
        <v>31</v>
      </c>
      <c r="C27" s="25" t="s">
        <v>25</v>
      </c>
      <c r="D27" s="24">
        <v>44134</v>
      </c>
      <c r="E27" s="40">
        <v>9473.9378699999997</v>
      </c>
      <c r="F27" s="21">
        <v>1831</v>
      </c>
      <c r="G27"/>
      <c r="H27" s="10"/>
      <c r="I27" s="10"/>
      <c r="J27" s="10"/>
      <c r="K27" s="10"/>
      <c r="L27" s="10"/>
      <c r="M27" s="10"/>
    </row>
    <row r="28" spans="2:13" s="12" customFormat="1" ht="19.5" customHeight="1" x14ac:dyDescent="0.2">
      <c r="B28" s="22" t="s">
        <v>32</v>
      </c>
      <c r="C28" s="25" t="s">
        <v>25</v>
      </c>
      <c r="D28" s="24">
        <v>44134</v>
      </c>
      <c r="E28" s="40">
        <v>46439.139329999998</v>
      </c>
      <c r="F28" s="21">
        <v>14904</v>
      </c>
      <c r="G28"/>
      <c r="H28" s="10"/>
      <c r="I28" s="10"/>
      <c r="J28" s="10"/>
      <c r="K28" s="10"/>
      <c r="L28" s="10"/>
      <c r="M28" s="10"/>
    </row>
    <row r="29" spans="2:13" s="12" customFormat="1" ht="19.5" customHeight="1" x14ac:dyDescent="0.2">
      <c r="B29" s="22" t="s">
        <v>33</v>
      </c>
      <c r="C29" s="25" t="s">
        <v>34</v>
      </c>
      <c r="D29" s="24">
        <v>44134</v>
      </c>
      <c r="E29" s="20">
        <v>2.9948200000000003</v>
      </c>
      <c r="F29" s="23" t="s">
        <v>35</v>
      </c>
      <c r="G29"/>
      <c r="H29" s="10"/>
      <c r="I29" s="10"/>
      <c r="J29" s="10"/>
      <c r="K29" s="10"/>
      <c r="L29" s="10"/>
      <c r="M29" s="10"/>
    </row>
    <row r="30" spans="2:13" s="12" customFormat="1" ht="19.5" customHeight="1" x14ac:dyDescent="0.2">
      <c r="B30" s="28" t="s">
        <v>21</v>
      </c>
      <c r="C30" s="29"/>
      <c r="D30" s="29"/>
      <c r="E30" s="30">
        <f>SUM(E16:E29)</f>
        <v>377252.62503999996</v>
      </c>
      <c r="F30" s="31"/>
      <c r="G30"/>
      <c r="H30" s="10"/>
      <c r="I30" s="10"/>
      <c r="J30" s="10"/>
      <c r="K30" s="10"/>
      <c r="L30" s="10"/>
      <c r="M30" s="10"/>
    </row>
    <row r="31" spans="2:13" s="12" customFormat="1" ht="12.75" customHeight="1" x14ac:dyDescent="0.2">
      <c r="B31" s="18" t="s">
        <v>6</v>
      </c>
      <c r="C31" s="19"/>
      <c r="D31" s="19"/>
      <c r="E31" s="19"/>
      <c r="F31" s="27"/>
      <c r="G31"/>
      <c r="H31" s="10"/>
      <c r="I31" s="10"/>
      <c r="J31" s="10"/>
      <c r="K31" s="10"/>
      <c r="L31" s="10"/>
      <c r="M31" s="10"/>
    </row>
    <row r="32" spans="2:13" s="12" customFormat="1" ht="19.5" customHeight="1" x14ac:dyDescent="0.2">
      <c r="B32" s="22" t="s">
        <v>17</v>
      </c>
      <c r="C32" s="25" t="s">
        <v>19</v>
      </c>
      <c r="D32" s="24">
        <v>44145</v>
      </c>
      <c r="E32" s="40">
        <v>22833.167859999998</v>
      </c>
      <c r="F32" s="21">
        <v>12299</v>
      </c>
      <c r="G32"/>
      <c r="H32" s="10"/>
      <c r="I32" s="10"/>
      <c r="J32" s="10"/>
      <c r="K32" s="10"/>
      <c r="L32" s="10"/>
      <c r="M32" s="10"/>
    </row>
    <row r="33" spans="2:13" s="12" customFormat="1" ht="19.5" customHeight="1" x14ac:dyDescent="0.2">
      <c r="B33" s="22" t="s">
        <v>36</v>
      </c>
      <c r="C33" s="25" t="s">
        <v>19</v>
      </c>
      <c r="D33" s="24">
        <v>44165</v>
      </c>
      <c r="E33" s="40">
        <v>9693.213099999999</v>
      </c>
      <c r="F33" s="21">
        <v>6643</v>
      </c>
      <c r="G33"/>
      <c r="H33" s="10"/>
      <c r="I33" s="10"/>
      <c r="J33" s="10"/>
      <c r="K33" s="10"/>
      <c r="L33" s="10"/>
      <c r="M33" s="10"/>
    </row>
    <row r="34" spans="2:13" s="12" customFormat="1" ht="19.5" customHeight="1" x14ac:dyDescent="0.2">
      <c r="B34" s="22" t="s">
        <v>24</v>
      </c>
      <c r="C34" s="25" t="s">
        <v>25</v>
      </c>
      <c r="D34" s="24">
        <v>44165</v>
      </c>
      <c r="E34" s="40">
        <v>2095.2232200000003</v>
      </c>
      <c r="F34" s="21">
        <v>451</v>
      </c>
      <c r="G34"/>
      <c r="H34" s="10"/>
      <c r="I34" s="10"/>
      <c r="J34" s="10"/>
      <c r="K34" s="10"/>
      <c r="L34" s="10"/>
      <c r="M34" s="10"/>
    </row>
    <row r="35" spans="2:13" s="12" customFormat="1" ht="19.5" customHeight="1" x14ac:dyDescent="0.2">
      <c r="B35" s="22" t="s">
        <v>26</v>
      </c>
      <c r="C35" s="25" t="s">
        <v>25</v>
      </c>
      <c r="D35" s="24">
        <v>44165</v>
      </c>
      <c r="E35" s="40">
        <v>17.24783</v>
      </c>
      <c r="F35" s="21">
        <v>24</v>
      </c>
      <c r="G35"/>
      <c r="H35" s="10"/>
      <c r="I35" s="10"/>
      <c r="J35" s="10"/>
      <c r="K35" s="10"/>
      <c r="L35" s="10"/>
      <c r="M35" s="10"/>
    </row>
    <row r="36" spans="2:13" s="12" customFormat="1" ht="19.5" customHeight="1" x14ac:dyDescent="0.2">
      <c r="B36" s="22" t="s">
        <v>30</v>
      </c>
      <c r="C36" s="25" t="s">
        <v>25</v>
      </c>
      <c r="D36" s="24">
        <v>44165</v>
      </c>
      <c r="E36" s="40">
        <v>60.268659999999997</v>
      </c>
      <c r="F36" s="21">
        <v>39</v>
      </c>
      <c r="G36"/>
      <c r="H36" s="10"/>
      <c r="I36" s="10"/>
      <c r="J36" s="10"/>
      <c r="K36" s="10"/>
      <c r="L36" s="10"/>
      <c r="M36" s="10"/>
    </row>
    <row r="37" spans="2:13" s="12" customFormat="1" ht="24" customHeight="1" x14ac:dyDescent="0.2">
      <c r="B37" s="22" t="s">
        <v>37</v>
      </c>
      <c r="C37" s="25" t="s">
        <v>34</v>
      </c>
      <c r="D37" s="24">
        <v>44165</v>
      </c>
      <c r="E37" s="20">
        <v>6383.1265199999998</v>
      </c>
      <c r="F37" s="21">
        <v>2309</v>
      </c>
      <c r="G37"/>
      <c r="H37" s="10"/>
      <c r="I37" s="10"/>
      <c r="J37" s="10"/>
      <c r="K37" s="10"/>
      <c r="L37" s="10"/>
      <c r="M37" s="10"/>
    </row>
    <row r="38" spans="2:13" s="12" customFormat="1" ht="19.5" customHeight="1" x14ac:dyDescent="0.2">
      <c r="B38" s="28" t="s">
        <v>7</v>
      </c>
      <c r="C38" s="29"/>
      <c r="D38" s="29"/>
      <c r="E38" s="30">
        <f>SUM(E32:E37)</f>
        <v>41082.247189999995</v>
      </c>
      <c r="F38" s="31"/>
      <c r="G38"/>
      <c r="H38" s="10"/>
      <c r="I38" s="10"/>
      <c r="J38" s="10"/>
      <c r="K38" s="10"/>
      <c r="L38" s="10"/>
      <c r="M38" s="10"/>
    </row>
    <row r="39" spans="2:13" s="12" customFormat="1" ht="12.75" customHeight="1" x14ac:dyDescent="0.2">
      <c r="B39" s="18" t="s">
        <v>38</v>
      </c>
      <c r="C39" s="19"/>
      <c r="D39" s="19"/>
      <c r="E39" s="19"/>
      <c r="F39" s="27"/>
      <c r="G39"/>
      <c r="H39" s="10"/>
      <c r="I39" s="10"/>
      <c r="J39" s="10"/>
      <c r="K39" s="10"/>
      <c r="L39" s="10"/>
      <c r="M39" s="10"/>
    </row>
    <row r="40" spans="2:13" s="12" customFormat="1" ht="19.5" customHeight="1" x14ac:dyDescent="0.2">
      <c r="B40" s="47" t="s">
        <v>15</v>
      </c>
      <c r="C40" s="48" t="s">
        <v>40</v>
      </c>
      <c r="D40" s="49">
        <v>44196</v>
      </c>
      <c r="E40" s="40">
        <v>3709.7867999999999</v>
      </c>
      <c r="F40" s="21">
        <v>2582</v>
      </c>
      <c r="G40"/>
      <c r="H40" s="10"/>
      <c r="I40" s="10"/>
      <c r="J40" s="10"/>
      <c r="K40" s="10"/>
      <c r="L40" s="10"/>
      <c r="M40" s="10"/>
    </row>
    <row r="41" spans="2:13" s="12" customFormat="1" ht="19.5" customHeight="1" x14ac:dyDescent="0.2">
      <c r="B41" s="47" t="s">
        <v>17</v>
      </c>
      <c r="C41" s="48" t="s">
        <v>40</v>
      </c>
      <c r="D41" s="49">
        <v>44196</v>
      </c>
      <c r="E41" s="40">
        <v>9609.4829300000001</v>
      </c>
      <c r="F41" s="21">
        <v>11998</v>
      </c>
      <c r="G41"/>
      <c r="H41" s="10"/>
      <c r="I41" s="10"/>
      <c r="J41" s="10"/>
      <c r="K41" s="10"/>
      <c r="L41" s="10"/>
      <c r="M41" s="10"/>
    </row>
    <row r="42" spans="2:13" s="12" customFormat="1" ht="19.5" customHeight="1" x14ac:dyDescent="0.2">
      <c r="B42" s="50" t="s">
        <v>41</v>
      </c>
      <c r="C42" s="48" t="s">
        <v>34</v>
      </c>
      <c r="D42" s="49">
        <v>44196</v>
      </c>
      <c r="E42" s="40">
        <v>4087.8872099999999</v>
      </c>
      <c r="F42" s="21">
        <v>865</v>
      </c>
      <c r="G42"/>
      <c r="H42" s="10"/>
      <c r="I42" s="10"/>
      <c r="J42" s="10"/>
      <c r="K42" s="10"/>
      <c r="L42" s="10"/>
      <c r="M42" s="10"/>
    </row>
    <row r="43" spans="2:13" s="12" customFormat="1" ht="19.5" customHeight="1" x14ac:dyDescent="0.2">
      <c r="B43" s="47" t="s">
        <v>22</v>
      </c>
      <c r="C43" s="48" t="s">
        <v>40</v>
      </c>
      <c r="D43" s="49">
        <v>44196</v>
      </c>
      <c r="E43" s="40">
        <v>425.34204999999997</v>
      </c>
      <c r="F43" s="21">
        <v>1886</v>
      </c>
      <c r="G43"/>
      <c r="H43" s="10"/>
      <c r="I43" s="10"/>
      <c r="J43" s="10"/>
      <c r="K43" s="10"/>
      <c r="L43" s="10"/>
      <c r="M43" s="10"/>
    </row>
    <row r="44" spans="2:13" s="12" customFormat="1" ht="19.5" customHeight="1" x14ac:dyDescent="0.2">
      <c r="B44" s="47" t="s">
        <v>42</v>
      </c>
      <c r="C44" s="48" t="s">
        <v>34</v>
      </c>
      <c r="D44" s="49">
        <v>44196</v>
      </c>
      <c r="E44" s="40">
        <v>6773.31477</v>
      </c>
      <c r="F44" s="21">
        <v>4171</v>
      </c>
      <c r="G44"/>
      <c r="H44" s="10"/>
      <c r="I44" s="10"/>
      <c r="J44" s="10"/>
      <c r="K44" s="10"/>
      <c r="L44" s="10"/>
      <c r="M44" s="10"/>
    </row>
    <row r="45" spans="2:13" s="12" customFormat="1" ht="19.5" customHeight="1" x14ac:dyDescent="0.2">
      <c r="B45" s="47" t="s">
        <v>18</v>
      </c>
      <c r="C45" s="48" t="s">
        <v>40</v>
      </c>
      <c r="D45" s="49">
        <v>44196</v>
      </c>
      <c r="E45" s="40">
        <v>21628.105600000003</v>
      </c>
      <c r="F45" s="21">
        <v>123738</v>
      </c>
      <c r="G45"/>
      <c r="H45" s="10"/>
      <c r="I45" s="10"/>
      <c r="J45" s="10"/>
      <c r="K45" s="10"/>
      <c r="L45" s="10"/>
      <c r="M45" s="10"/>
    </row>
    <row r="46" spans="2:13" s="12" customFormat="1" ht="19.5" customHeight="1" x14ac:dyDescent="0.2">
      <c r="B46" s="47" t="s">
        <v>24</v>
      </c>
      <c r="C46" s="48" t="s">
        <v>43</v>
      </c>
      <c r="D46" s="49">
        <v>44196</v>
      </c>
      <c r="E46" s="40">
        <v>64651.038589999996</v>
      </c>
      <c r="F46" s="21">
        <v>91935</v>
      </c>
      <c r="G46"/>
      <c r="H46" s="10"/>
      <c r="I46" s="10"/>
      <c r="J46" s="10"/>
      <c r="K46" s="10"/>
      <c r="L46" s="10"/>
      <c r="M46" s="10"/>
    </row>
    <row r="47" spans="2:13" s="12" customFormat="1" ht="19.5" customHeight="1" x14ac:dyDescent="0.2">
      <c r="B47" s="47" t="s">
        <v>26</v>
      </c>
      <c r="C47" s="48" t="s">
        <v>43</v>
      </c>
      <c r="D47" s="49">
        <v>44196</v>
      </c>
      <c r="E47" s="40">
        <v>772.00454999999999</v>
      </c>
      <c r="F47" s="21">
        <v>1964</v>
      </c>
      <c r="G47"/>
      <c r="H47" s="10"/>
      <c r="I47" s="10"/>
      <c r="J47" s="10"/>
      <c r="K47" s="10"/>
      <c r="L47" s="10"/>
      <c r="M47" s="10"/>
    </row>
    <row r="48" spans="2:13" s="12" customFormat="1" ht="19.5" customHeight="1" x14ac:dyDescent="0.2">
      <c r="B48" s="47" t="s">
        <v>27</v>
      </c>
      <c r="C48" s="48" t="s">
        <v>43</v>
      </c>
      <c r="D48" s="49">
        <v>44196</v>
      </c>
      <c r="E48" s="40">
        <v>10654.43528</v>
      </c>
      <c r="F48" s="21">
        <v>49289</v>
      </c>
      <c r="G48"/>
      <c r="H48" s="10"/>
      <c r="I48" s="10"/>
      <c r="J48" s="10"/>
      <c r="K48" s="10"/>
      <c r="L48" s="10"/>
      <c r="M48" s="10"/>
    </row>
    <row r="49" spans="2:13" s="12" customFormat="1" ht="19.5" customHeight="1" x14ac:dyDescent="0.2">
      <c r="B49" s="47" t="s">
        <v>28</v>
      </c>
      <c r="C49" s="48" t="s">
        <v>43</v>
      </c>
      <c r="D49" s="49">
        <v>44196</v>
      </c>
      <c r="E49" s="40">
        <v>1400.9632199999999</v>
      </c>
      <c r="F49" s="21">
        <v>940</v>
      </c>
      <c r="G49"/>
      <c r="H49" s="10"/>
      <c r="I49" s="10"/>
      <c r="J49" s="10"/>
      <c r="K49" s="10"/>
      <c r="L49" s="10"/>
      <c r="M49" s="10"/>
    </row>
    <row r="50" spans="2:13" s="12" customFormat="1" ht="19.5" customHeight="1" x14ac:dyDescent="0.2">
      <c r="B50" s="47" t="s">
        <v>29</v>
      </c>
      <c r="C50" s="48" t="s">
        <v>43</v>
      </c>
      <c r="D50" s="49">
        <v>44196</v>
      </c>
      <c r="E50" s="40">
        <v>859.56159000000002</v>
      </c>
      <c r="F50" s="21">
        <v>299</v>
      </c>
      <c r="G50"/>
      <c r="H50" s="10"/>
      <c r="I50" s="10"/>
      <c r="J50" s="10"/>
      <c r="K50" s="10"/>
      <c r="L50" s="10"/>
      <c r="M50" s="10"/>
    </row>
    <row r="51" spans="2:13" s="12" customFormat="1" ht="24" customHeight="1" x14ac:dyDescent="0.2">
      <c r="B51" s="47" t="s">
        <v>44</v>
      </c>
      <c r="C51" s="48" t="s">
        <v>43</v>
      </c>
      <c r="D51" s="49">
        <v>44196</v>
      </c>
      <c r="E51" s="40">
        <v>174122.32478</v>
      </c>
      <c r="F51" s="21">
        <v>91526</v>
      </c>
      <c r="G51"/>
      <c r="H51" s="10"/>
      <c r="I51" s="10"/>
      <c r="J51" s="10"/>
      <c r="K51" s="10"/>
      <c r="L51" s="10"/>
      <c r="M51" s="10"/>
    </row>
    <row r="52" spans="2:13" s="12" customFormat="1" ht="19.5" customHeight="1" x14ac:dyDescent="0.2">
      <c r="B52" s="47" t="s">
        <v>30</v>
      </c>
      <c r="C52" s="48" t="s">
        <v>43</v>
      </c>
      <c r="D52" s="49">
        <v>44196</v>
      </c>
      <c r="E52" s="40">
        <v>9105.0599899999997</v>
      </c>
      <c r="F52" s="21">
        <v>17270</v>
      </c>
      <c r="G52"/>
      <c r="H52" s="10"/>
      <c r="I52" s="10"/>
      <c r="J52" s="10"/>
      <c r="K52" s="10"/>
      <c r="L52" s="10"/>
      <c r="M52" s="10"/>
    </row>
    <row r="53" spans="2:13" s="12" customFormat="1" ht="19.5" customHeight="1" x14ac:dyDescent="0.2">
      <c r="B53" s="47" t="s">
        <v>31</v>
      </c>
      <c r="C53" s="48" t="s">
        <v>43</v>
      </c>
      <c r="D53" s="49">
        <v>44196</v>
      </c>
      <c r="E53" s="40">
        <v>3354.0545200000001</v>
      </c>
      <c r="F53" s="21">
        <v>1841</v>
      </c>
      <c r="G53"/>
      <c r="H53" s="10"/>
      <c r="I53" s="10"/>
      <c r="J53" s="10"/>
      <c r="K53" s="10"/>
      <c r="L53" s="10"/>
      <c r="M53" s="10"/>
    </row>
    <row r="54" spans="2:13" s="12" customFormat="1" ht="19.5" customHeight="1" x14ac:dyDescent="0.2">
      <c r="B54" s="47" t="s">
        <v>32</v>
      </c>
      <c r="C54" s="48" t="s">
        <v>43</v>
      </c>
      <c r="D54" s="49">
        <v>44196</v>
      </c>
      <c r="E54" s="40">
        <v>16015.029400000001</v>
      </c>
      <c r="F54" s="21">
        <v>15151</v>
      </c>
      <c r="G54"/>
      <c r="H54" s="10"/>
      <c r="I54" s="10"/>
      <c r="J54" s="10"/>
      <c r="K54" s="10"/>
      <c r="L54" s="10"/>
      <c r="M54" s="10"/>
    </row>
    <row r="55" spans="2:13" s="12" customFormat="1" ht="24" customHeight="1" x14ac:dyDescent="0.2">
      <c r="B55" s="47" t="s">
        <v>45</v>
      </c>
      <c r="C55" s="48" t="s">
        <v>43</v>
      </c>
      <c r="D55" s="49">
        <v>44196</v>
      </c>
      <c r="E55" s="20">
        <v>40367.402439999998</v>
      </c>
      <c r="F55" s="21">
        <v>91983</v>
      </c>
      <c r="G55"/>
      <c r="H55" s="10"/>
      <c r="I55" s="10"/>
      <c r="J55" s="10"/>
      <c r="K55" s="10"/>
      <c r="L55" s="10"/>
      <c r="M55" s="10"/>
    </row>
    <row r="56" spans="2:13" s="12" customFormat="1" ht="19.5" customHeight="1" x14ac:dyDescent="0.2">
      <c r="B56" s="28" t="s">
        <v>39</v>
      </c>
      <c r="C56" s="29"/>
      <c r="D56" s="29"/>
      <c r="E56" s="30">
        <f>SUM(E40:E55)</f>
        <v>367535.79371999996</v>
      </c>
      <c r="F56" s="31"/>
      <c r="G56"/>
      <c r="H56" s="10"/>
      <c r="I56" s="10"/>
      <c r="J56" s="10"/>
      <c r="K56" s="10"/>
      <c r="L56" s="10"/>
      <c r="M56" s="10"/>
    </row>
    <row r="57" spans="2:13" ht="19.5" customHeight="1" x14ac:dyDescent="0.2">
      <c r="B57" s="35" t="s">
        <v>12</v>
      </c>
      <c r="C57" s="36"/>
      <c r="D57" s="36"/>
      <c r="E57" s="37">
        <f>+E9+E14+E30+E38+E56</f>
        <v>898442.96675999986</v>
      </c>
      <c r="F57" s="38"/>
    </row>
    <row r="58" spans="2:13" s="12" customFormat="1" ht="15" x14ac:dyDescent="0.2">
      <c r="B58" s="32">
        <v>2021</v>
      </c>
      <c r="C58" s="33"/>
      <c r="D58" s="33"/>
      <c r="E58" s="33"/>
      <c r="F58" s="34"/>
      <c r="G58"/>
      <c r="H58" s="10"/>
      <c r="I58" s="10"/>
      <c r="J58" s="10"/>
      <c r="K58" s="10"/>
      <c r="L58" s="10"/>
      <c r="M58" s="10"/>
    </row>
    <row r="59" spans="2:13" s="12" customFormat="1" ht="12.75" customHeight="1" x14ac:dyDescent="0.2">
      <c r="B59" s="18" t="s">
        <v>46</v>
      </c>
      <c r="C59" s="19"/>
      <c r="D59" s="19"/>
      <c r="E59" s="19"/>
      <c r="F59" s="27"/>
      <c r="G59"/>
      <c r="H59" s="10"/>
      <c r="I59" s="10"/>
      <c r="J59" s="10"/>
      <c r="K59" s="10"/>
      <c r="L59" s="10"/>
      <c r="M59" s="10"/>
    </row>
    <row r="60" spans="2:13" s="12" customFormat="1" ht="19.5" customHeight="1" x14ac:dyDescent="0.2">
      <c r="B60" s="22" t="s">
        <v>15</v>
      </c>
      <c r="C60" s="26" t="s">
        <v>40</v>
      </c>
      <c r="D60" s="24">
        <v>44225</v>
      </c>
      <c r="E60" s="40">
        <v>53.956019999999995</v>
      </c>
      <c r="F60" s="23">
        <v>36</v>
      </c>
      <c r="G60"/>
      <c r="H60" s="10"/>
      <c r="I60" s="10"/>
      <c r="J60" s="10"/>
      <c r="K60" s="10"/>
      <c r="L60" s="10"/>
      <c r="M60" s="10"/>
    </row>
    <row r="61" spans="2:13" s="12" customFormat="1" ht="19.5" customHeight="1" x14ac:dyDescent="0.2">
      <c r="B61" s="22" t="s">
        <v>17</v>
      </c>
      <c r="C61" s="26" t="s">
        <v>40</v>
      </c>
      <c r="D61" s="24">
        <v>44225</v>
      </c>
      <c r="E61" s="40">
        <v>380.08573999999999</v>
      </c>
      <c r="F61" s="23">
        <v>221</v>
      </c>
      <c r="G61"/>
      <c r="H61" s="10"/>
      <c r="I61" s="10"/>
      <c r="J61" s="10"/>
      <c r="K61" s="10"/>
      <c r="L61" s="10"/>
      <c r="M61" s="10"/>
    </row>
    <row r="62" spans="2:13" s="12" customFormat="1" ht="19.5" customHeight="1" x14ac:dyDescent="0.2">
      <c r="B62" s="22" t="s">
        <v>36</v>
      </c>
      <c r="C62" s="26" t="s">
        <v>40</v>
      </c>
      <c r="D62" s="24">
        <v>44225</v>
      </c>
      <c r="E62" s="40">
        <v>1759.76145</v>
      </c>
      <c r="F62" s="23">
        <v>6592</v>
      </c>
      <c r="G62"/>
      <c r="H62" s="10"/>
      <c r="I62" s="10"/>
      <c r="J62" s="10"/>
      <c r="K62" s="10"/>
      <c r="L62" s="10"/>
      <c r="M62" s="10"/>
    </row>
    <row r="63" spans="2:13" s="12" customFormat="1" ht="19.5" customHeight="1" x14ac:dyDescent="0.2">
      <c r="B63" s="22" t="s">
        <v>22</v>
      </c>
      <c r="C63" s="26" t="s">
        <v>40</v>
      </c>
      <c r="D63" s="24">
        <v>44225</v>
      </c>
      <c r="E63" s="40">
        <v>14.3491</v>
      </c>
      <c r="F63" s="23">
        <v>41</v>
      </c>
      <c r="G63"/>
      <c r="H63" s="10"/>
      <c r="I63" s="10"/>
      <c r="J63" s="10"/>
      <c r="K63" s="10"/>
      <c r="L63" s="10"/>
      <c r="M63" s="10"/>
    </row>
    <row r="64" spans="2:13" s="12" customFormat="1" ht="19.5" customHeight="1" x14ac:dyDescent="0.2">
      <c r="B64" s="22" t="s">
        <v>49</v>
      </c>
      <c r="C64" s="26" t="s">
        <v>34</v>
      </c>
      <c r="D64" s="24">
        <v>44225</v>
      </c>
      <c r="E64" s="40">
        <v>4015.9394900000002</v>
      </c>
      <c r="F64" s="23">
        <v>690</v>
      </c>
      <c r="G64"/>
      <c r="H64" s="10"/>
      <c r="I64" s="10"/>
      <c r="J64" s="10"/>
      <c r="K64" s="10"/>
      <c r="L64" s="10"/>
      <c r="M64" s="10"/>
    </row>
    <row r="65" spans="2:13" s="12" customFormat="1" ht="19.5" customHeight="1" x14ac:dyDescent="0.2">
      <c r="B65" s="22" t="s">
        <v>23</v>
      </c>
      <c r="C65" s="26" t="s">
        <v>40</v>
      </c>
      <c r="D65" s="24">
        <v>44225</v>
      </c>
      <c r="E65" s="40">
        <v>2778.3493800000001</v>
      </c>
      <c r="F65" s="23">
        <v>30532</v>
      </c>
      <c r="G65"/>
      <c r="H65" s="10"/>
      <c r="I65" s="10"/>
      <c r="J65" s="10"/>
      <c r="K65" s="10"/>
      <c r="L65" s="10"/>
      <c r="M65" s="10"/>
    </row>
    <row r="66" spans="2:13" s="12" customFormat="1" ht="19.5" customHeight="1" x14ac:dyDescent="0.2">
      <c r="B66" s="22" t="s">
        <v>42</v>
      </c>
      <c r="C66" s="26" t="s">
        <v>34</v>
      </c>
      <c r="D66" s="24">
        <v>44225</v>
      </c>
      <c r="E66" s="40">
        <v>84.42792</v>
      </c>
      <c r="F66" s="23">
        <v>52</v>
      </c>
      <c r="G66"/>
      <c r="H66" s="10"/>
      <c r="I66" s="10"/>
      <c r="J66" s="10"/>
      <c r="K66" s="10"/>
      <c r="L66" s="10"/>
      <c r="M66" s="10"/>
    </row>
    <row r="67" spans="2:13" s="12" customFormat="1" ht="19.5" customHeight="1" x14ac:dyDescent="0.2">
      <c r="B67" s="22" t="s">
        <v>24</v>
      </c>
      <c r="C67" s="26" t="s">
        <v>43</v>
      </c>
      <c r="D67" s="24">
        <v>44225</v>
      </c>
      <c r="E67" s="40">
        <v>473.44638999999995</v>
      </c>
      <c r="F67" s="23">
        <v>325</v>
      </c>
      <c r="G67"/>
      <c r="H67" s="10"/>
      <c r="I67" s="10"/>
      <c r="J67" s="10"/>
      <c r="K67" s="10"/>
      <c r="L67" s="10"/>
      <c r="M67" s="10"/>
    </row>
    <row r="68" spans="2:13" s="12" customFormat="1" ht="19.5" customHeight="1" x14ac:dyDescent="0.2">
      <c r="B68" s="22" t="s">
        <v>26</v>
      </c>
      <c r="C68" s="26" t="s">
        <v>43</v>
      </c>
      <c r="D68" s="24">
        <v>44225</v>
      </c>
      <c r="E68" s="40">
        <v>10.803540000000002</v>
      </c>
      <c r="F68" s="23">
        <v>9</v>
      </c>
      <c r="G68"/>
      <c r="H68" s="10"/>
      <c r="I68" s="10"/>
      <c r="J68" s="10"/>
      <c r="K68" s="10"/>
      <c r="L68" s="10"/>
      <c r="M68" s="10"/>
    </row>
    <row r="69" spans="2:13" s="12" customFormat="1" ht="24" customHeight="1" x14ac:dyDescent="0.2">
      <c r="B69" s="22" t="s">
        <v>44</v>
      </c>
      <c r="C69" s="26" t="s">
        <v>43</v>
      </c>
      <c r="D69" s="24">
        <v>44225</v>
      </c>
      <c r="E69" s="40">
        <v>653.14440000000002</v>
      </c>
      <c r="F69" s="23">
        <v>323</v>
      </c>
      <c r="G69"/>
      <c r="H69" s="10"/>
      <c r="I69" s="10"/>
      <c r="J69" s="10"/>
      <c r="K69" s="10"/>
      <c r="L69" s="10"/>
      <c r="M69" s="10"/>
    </row>
    <row r="70" spans="2:13" s="12" customFormat="1" ht="19.5" customHeight="1" x14ac:dyDescent="0.2">
      <c r="B70" s="22" t="s">
        <v>45</v>
      </c>
      <c r="C70" s="26" t="s">
        <v>43</v>
      </c>
      <c r="D70" s="24">
        <v>44225</v>
      </c>
      <c r="E70" s="40">
        <v>138.98579999999998</v>
      </c>
      <c r="F70" s="23">
        <v>318</v>
      </c>
      <c r="G70"/>
      <c r="H70" s="10"/>
      <c r="I70" s="10"/>
      <c r="J70" s="10"/>
      <c r="K70" s="10"/>
      <c r="L70" s="10"/>
      <c r="M70" s="10"/>
    </row>
    <row r="71" spans="2:13" s="12" customFormat="1" ht="19.5" customHeight="1" x14ac:dyDescent="0.2">
      <c r="B71" s="22" t="s">
        <v>50</v>
      </c>
      <c r="C71" s="26" t="s">
        <v>34</v>
      </c>
      <c r="D71" s="24">
        <v>44225</v>
      </c>
      <c r="E71" s="40">
        <v>2473.4174900000003</v>
      </c>
      <c r="F71" s="23">
        <v>706</v>
      </c>
      <c r="G71"/>
      <c r="H71" s="10"/>
      <c r="I71" s="10"/>
      <c r="J71" s="10"/>
      <c r="K71" s="10"/>
      <c r="L71" s="10"/>
      <c r="M71" s="10"/>
    </row>
    <row r="72" spans="2:13" s="12" customFormat="1" ht="24" customHeight="1" x14ac:dyDescent="0.2">
      <c r="B72" s="22" t="s">
        <v>51</v>
      </c>
      <c r="C72" s="26" t="s">
        <v>34</v>
      </c>
      <c r="D72" s="24">
        <v>44225</v>
      </c>
      <c r="E72" s="20">
        <v>1531.74477</v>
      </c>
      <c r="F72" s="23">
        <v>312</v>
      </c>
      <c r="G72"/>
      <c r="H72" s="10"/>
      <c r="I72" s="10"/>
      <c r="J72" s="10"/>
      <c r="K72" s="10"/>
      <c r="L72" s="10"/>
      <c r="M72" s="10"/>
    </row>
    <row r="73" spans="2:13" s="12" customFormat="1" ht="19.5" customHeight="1" x14ac:dyDescent="0.2">
      <c r="B73" s="28" t="s">
        <v>47</v>
      </c>
      <c r="C73" s="29"/>
      <c r="D73" s="29"/>
      <c r="E73" s="30">
        <f>SUM(E60:E72)</f>
        <v>14368.411489999999</v>
      </c>
      <c r="F73" s="31"/>
      <c r="G73"/>
      <c r="H73" s="10"/>
      <c r="I73" s="10"/>
      <c r="J73" s="10"/>
      <c r="K73" s="10"/>
      <c r="L73" s="10"/>
      <c r="M73" s="10"/>
    </row>
    <row r="74" spans="2:13" s="12" customFormat="1" ht="12.75" customHeight="1" x14ac:dyDescent="0.2">
      <c r="B74" s="18" t="s">
        <v>52</v>
      </c>
      <c r="C74" s="19"/>
      <c r="D74" s="19"/>
      <c r="E74" s="19"/>
      <c r="F74" s="27"/>
      <c r="G74"/>
      <c r="H74" s="10"/>
      <c r="I74" s="10"/>
      <c r="J74" s="10"/>
      <c r="K74" s="10"/>
      <c r="L74" s="10"/>
      <c r="M74" s="10"/>
    </row>
    <row r="75" spans="2:13" s="12" customFormat="1" ht="19.5" customHeight="1" x14ac:dyDescent="0.2">
      <c r="B75" s="22" t="s">
        <v>15</v>
      </c>
      <c r="C75" s="26" t="s">
        <v>40</v>
      </c>
      <c r="D75" s="24">
        <v>44253</v>
      </c>
      <c r="E75" s="40">
        <v>39.501199999999997</v>
      </c>
      <c r="F75" s="23">
        <v>19</v>
      </c>
      <c r="G75"/>
      <c r="H75" s="10"/>
      <c r="I75" s="10"/>
      <c r="J75" s="10"/>
      <c r="K75" s="10"/>
      <c r="L75" s="10"/>
      <c r="M75" s="10"/>
    </row>
    <row r="76" spans="2:13" s="12" customFormat="1" ht="19.5" customHeight="1" x14ac:dyDescent="0.2">
      <c r="B76" s="22" t="s">
        <v>17</v>
      </c>
      <c r="C76" s="26" t="s">
        <v>40</v>
      </c>
      <c r="D76" s="24">
        <v>44253</v>
      </c>
      <c r="E76" s="40">
        <v>203.43362999999999</v>
      </c>
      <c r="F76" s="23">
        <v>82</v>
      </c>
      <c r="G76"/>
      <c r="H76" s="10"/>
      <c r="I76" s="10"/>
      <c r="J76" s="10"/>
      <c r="K76" s="10"/>
      <c r="L76" s="10"/>
      <c r="M76" s="10"/>
    </row>
    <row r="77" spans="2:13" s="12" customFormat="1" ht="19.5" customHeight="1" x14ac:dyDescent="0.2">
      <c r="B77" s="22" t="s">
        <v>22</v>
      </c>
      <c r="C77" s="26" t="s">
        <v>40</v>
      </c>
      <c r="D77" s="24">
        <v>44253</v>
      </c>
      <c r="E77" s="54">
        <v>7.8373299999999997</v>
      </c>
      <c r="F77" s="23">
        <v>19</v>
      </c>
      <c r="G77"/>
      <c r="H77" s="10"/>
      <c r="I77" s="10"/>
      <c r="J77" s="10"/>
      <c r="K77" s="10"/>
      <c r="L77" s="10"/>
      <c r="M77" s="10"/>
    </row>
    <row r="78" spans="2:13" s="12" customFormat="1" ht="19.5" customHeight="1" x14ac:dyDescent="0.2">
      <c r="B78" s="22" t="s">
        <v>49</v>
      </c>
      <c r="C78" s="26" t="s">
        <v>34</v>
      </c>
      <c r="D78" s="24">
        <v>44253</v>
      </c>
      <c r="E78" s="40">
        <v>55.966000000000001</v>
      </c>
      <c r="F78" s="23">
        <v>9</v>
      </c>
      <c r="G78"/>
      <c r="H78" s="10"/>
      <c r="I78" s="10"/>
      <c r="J78" s="10"/>
      <c r="K78" s="10"/>
      <c r="L78" s="10"/>
      <c r="M78" s="10"/>
    </row>
    <row r="79" spans="2:13" s="12" customFormat="1" ht="19.5" customHeight="1" x14ac:dyDescent="0.2">
      <c r="B79" s="22" t="s">
        <v>23</v>
      </c>
      <c r="C79" s="26" t="s">
        <v>40</v>
      </c>
      <c r="D79" s="24">
        <v>44253</v>
      </c>
      <c r="E79" s="40">
        <v>44.21463</v>
      </c>
      <c r="F79" s="23">
        <v>143</v>
      </c>
      <c r="G79"/>
      <c r="H79" s="10"/>
      <c r="I79" s="10"/>
      <c r="J79" s="10"/>
      <c r="K79" s="10"/>
      <c r="L79" s="10"/>
      <c r="M79" s="10"/>
    </row>
    <row r="80" spans="2:13" s="12" customFormat="1" ht="19.5" customHeight="1" x14ac:dyDescent="0.2">
      <c r="B80" s="22" t="s">
        <v>54</v>
      </c>
      <c r="C80" s="26" t="s">
        <v>34</v>
      </c>
      <c r="D80" s="24">
        <v>44253</v>
      </c>
      <c r="E80" s="40">
        <v>6165.6032800000003</v>
      </c>
      <c r="F80" s="23">
        <v>5499</v>
      </c>
      <c r="G80"/>
      <c r="H80" s="10"/>
      <c r="I80" s="10"/>
      <c r="J80" s="10"/>
      <c r="K80" s="10"/>
      <c r="L80" s="10"/>
      <c r="M80" s="10"/>
    </row>
    <row r="81" spans="2:13" s="12" customFormat="1" ht="19.5" customHeight="1" x14ac:dyDescent="0.2">
      <c r="B81" s="22" t="s">
        <v>42</v>
      </c>
      <c r="C81" s="26" t="s">
        <v>34</v>
      </c>
      <c r="D81" s="24">
        <v>44253</v>
      </c>
      <c r="E81" s="40">
        <v>80.808130000000006</v>
      </c>
      <c r="F81" s="23">
        <v>47</v>
      </c>
      <c r="G81"/>
      <c r="H81" s="10"/>
      <c r="I81" s="10"/>
      <c r="J81" s="10"/>
      <c r="K81" s="10"/>
      <c r="L81" s="10"/>
      <c r="M81" s="10"/>
    </row>
    <row r="82" spans="2:13" s="12" customFormat="1" ht="19.5" customHeight="1" x14ac:dyDescent="0.2">
      <c r="B82" s="22" t="s">
        <v>55</v>
      </c>
      <c r="C82" s="26" t="s">
        <v>34</v>
      </c>
      <c r="D82" s="24">
        <v>44253</v>
      </c>
      <c r="E82" s="40">
        <v>66.970070000000007</v>
      </c>
      <c r="F82" s="23">
        <v>281</v>
      </c>
      <c r="G82"/>
      <c r="H82" s="10"/>
      <c r="I82" s="10"/>
      <c r="J82" s="10"/>
      <c r="K82" s="10"/>
      <c r="L82" s="10"/>
      <c r="M82" s="10"/>
    </row>
    <row r="83" spans="2:13" s="12" customFormat="1" ht="19.5" customHeight="1" x14ac:dyDescent="0.2">
      <c r="B83" s="22" t="s">
        <v>56</v>
      </c>
      <c r="C83" s="26" t="s">
        <v>34</v>
      </c>
      <c r="D83" s="24">
        <v>44253</v>
      </c>
      <c r="E83" s="40">
        <v>7.0259</v>
      </c>
      <c r="F83" s="23">
        <v>12</v>
      </c>
      <c r="G83"/>
      <c r="H83" s="10"/>
      <c r="I83" s="10"/>
      <c r="J83" s="10"/>
      <c r="K83" s="10"/>
      <c r="L83" s="10"/>
      <c r="M83" s="10"/>
    </row>
    <row r="84" spans="2:13" s="12" customFormat="1" ht="19.5" customHeight="1" x14ac:dyDescent="0.2">
      <c r="B84" s="22" t="s">
        <v>57</v>
      </c>
      <c r="C84" s="26" t="s">
        <v>34</v>
      </c>
      <c r="D84" s="24">
        <v>44253</v>
      </c>
      <c r="E84" s="40">
        <v>10.417</v>
      </c>
      <c r="F84" s="23">
        <v>10</v>
      </c>
      <c r="G84"/>
      <c r="H84" s="10"/>
      <c r="I84" s="10"/>
      <c r="J84" s="10"/>
      <c r="K84" s="10"/>
      <c r="L84" s="10"/>
      <c r="M84" s="10"/>
    </row>
    <row r="85" spans="2:13" s="12" customFormat="1" ht="19.5" customHeight="1" x14ac:dyDescent="0.2">
      <c r="B85" s="22" t="s">
        <v>24</v>
      </c>
      <c r="C85" s="26" t="s">
        <v>43</v>
      </c>
      <c r="D85" s="24">
        <v>44253</v>
      </c>
      <c r="E85" s="40">
        <v>463.40583000000004</v>
      </c>
      <c r="F85" s="23">
        <v>206</v>
      </c>
      <c r="G85"/>
      <c r="H85" s="10"/>
      <c r="I85" s="10"/>
      <c r="J85" s="10"/>
      <c r="K85" s="10"/>
      <c r="L85" s="10"/>
      <c r="M85" s="10"/>
    </row>
    <row r="86" spans="2:13" s="12" customFormat="1" ht="19.5" customHeight="1" x14ac:dyDescent="0.2">
      <c r="B86" s="22" t="s">
        <v>26</v>
      </c>
      <c r="C86" s="26" t="s">
        <v>43</v>
      </c>
      <c r="D86" s="24">
        <v>44253</v>
      </c>
      <c r="E86" s="40">
        <v>27.032030000000002</v>
      </c>
      <c r="F86" s="23">
        <v>22</v>
      </c>
      <c r="G86"/>
      <c r="H86" s="10"/>
      <c r="I86" s="10"/>
      <c r="J86" s="10"/>
      <c r="K86" s="10"/>
      <c r="L86" s="10"/>
      <c r="M86" s="10"/>
    </row>
    <row r="87" spans="2:13" s="12" customFormat="1" ht="24" customHeight="1" x14ac:dyDescent="0.2">
      <c r="B87" s="22" t="s">
        <v>44</v>
      </c>
      <c r="C87" s="26" t="s">
        <v>43</v>
      </c>
      <c r="D87" s="24">
        <v>44253</v>
      </c>
      <c r="E87" s="40">
        <v>513.38914</v>
      </c>
      <c r="F87" s="23">
        <v>207</v>
      </c>
      <c r="G87"/>
      <c r="H87" s="10"/>
      <c r="I87" s="10"/>
      <c r="J87" s="10"/>
      <c r="K87" s="10"/>
      <c r="L87" s="10"/>
      <c r="M87" s="10"/>
    </row>
    <row r="88" spans="2:13" s="12" customFormat="1" ht="24" customHeight="1" x14ac:dyDescent="0.2">
      <c r="B88" s="22" t="s">
        <v>45</v>
      </c>
      <c r="C88" s="26" t="s">
        <v>43</v>
      </c>
      <c r="D88" s="24">
        <v>44253</v>
      </c>
      <c r="E88" s="40">
        <v>86.658630000000002</v>
      </c>
      <c r="F88" s="23">
        <v>195</v>
      </c>
      <c r="G88"/>
      <c r="H88" s="10"/>
      <c r="I88" s="10"/>
      <c r="J88" s="10"/>
      <c r="K88" s="10"/>
      <c r="L88" s="10"/>
      <c r="M88" s="10"/>
    </row>
    <row r="89" spans="2:13" s="12" customFormat="1" ht="19.5" customHeight="1" x14ac:dyDescent="0.2">
      <c r="B89" s="28" t="s">
        <v>53</v>
      </c>
      <c r="C89" s="29"/>
      <c r="D89" s="29"/>
      <c r="E89" s="30">
        <f>SUM(E75:E88)</f>
        <v>7772.2628000000013</v>
      </c>
      <c r="F89" s="31"/>
      <c r="G89"/>
      <c r="H89" s="10"/>
      <c r="I89" s="10"/>
      <c r="J89" s="10"/>
      <c r="K89" s="10"/>
      <c r="L89" s="10"/>
      <c r="M89" s="10"/>
    </row>
    <row r="90" spans="2:13" s="12" customFormat="1" ht="12.75" customHeight="1" x14ac:dyDescent="0.2">
      <c r="B90" s="18" t="s">
        <v>58</v>
      </c>
      <c r="C90" s="19"/>
      <c r="D90" s="19"/>
      <c r="E90" s="19"/>
      <c r="F90" s="27"/>
      <c r="G90"/>
      <c r="H90" s="10"/>
      <c r="I90" s="10"/>
      <c r="J90" s="10"/>
      <c r="K90" s="10"/>
      <c r="L90" s="10"/>
      <c r="M90" s="10"/>
    </row>
    <row r="91" spans="2:13" s="12" customFormat="1" ht="19.5" customHeight="1" x14ac:dyDescent="0.2">
      <c r="B91" s="22" t="s">
        <v>15</v>
      </c>
      <c r="C91" s="26" t="s">
        <v>40</v>
      </c>
      <c r="D91" s="24">
        <v>44286</v>
      </c>
      <c r="E91" s="40">
        <v>200.4599</v>
      </c>
      <c r="F91" s="23">
        <v>426</v>
      </c>
      <c r="G91"/>
      <c r="H91" s="10"/>
      <c r="I91" s="10"/>
      <c r="J91" s="10"/>
      <c r="K91" s="10"/>
      <c r="L91" s="10"/>
      <c r="M91" s="10"/>
    </row>
    <row r="92" spans="2:13" s="12" customFormat="1" ht="19.5" customHeight="1" x14ac:dyDescent="0.2">
      <c r="B92" s="22" t="s">
        <v>17</v>
      </c>
      <c r="C92" s="26" t="s">
        <v>40</v>
      </c>
      <c r="D92" s="24">
        <v>44286</v>
      </c>
      <c r="E92" s="40">
        <v>1397.5938100000001</v>
      </c>
      <c r="F92" s="23">
        <v>3139</v>
      </c>
      <c r="G92"/>
      <c r="H92" s="10"/>
      <c r="I92" s="10"/>
      <c r="J92" s="10"/>
      <c r="K92" s="10"/>
      <c r="L92" s="10"/>
      <c r="M92" s="10"/>
    </row>
    <row r="93" spans="2:13" s="12" customFormat="1" ht="19.5" customHeight="1" x14ac:dyDescent="0.2">
      <c r="B93" s="22" t="s">
        <v>41</v>
      </c>
      <c r="C93" s="26" t="s">
        <v>34</v>
      </c>
      <c r="D93" s="24">
        <v>44286</v>
      </c>
      <c r="E93" s="40">
        <v>77.140699999999995</v>
      </c>
      <c r="F93" s="23">
        <v>12</v>
      </c>
      <c r="G93"/>
      <c r="H93" s="10"/>
      <c r="I93" s="10"/>
      <c r="J93" s="10"/>
      <c r="K93" s="10"/>
      <c r="L93" s="10"/>
      <c r="M93" s="10"/>
    </row>
    <row r="94" spans="2:13" s="12" customFormat="1" ht="19.5" customHeight="1" x14ac:dyDescent="0.2">
      <c r="B94" s="22" t="s">
        <v>49</v>
      </c>
      <c r="C94" s="26" t="s">
        <v>34</v>
      </c>
      <c r="D94" s="24">
        <v>44286</v>
      </c>
      <c r="E94" s="40">
        <v>230.72676000000001</v>
      </c>
      <c r="F94" s="23">
        <v>333</v>
      </c>
      <c r="G94"/>
      <c r="H94" s="10"/>
      <c r="I94" s="10"/>
      <c r="J94" s="10"/>
      <c r="K94" s="10"/>
      <c r="L94" s="10"/>
      <c r="M94" s="10"/>
    </row>
    <row r="95" spans="2:13" s="12" customFormat="1" ht="19.5" customHeight="1" x14ac:dyDescent="0.2">
      <c r="B95" s="22" t="s">
        <v>23</v>
      </c>
      <c r="C95" s="26" t="s">
        <v>40</v>
      </c>
      <c r="D95" s="24">
        <v>44286</v>
      </c>
      <c r="E95" s="40">
        <v>132.54383999999999</v>
      </c>
      <c r="F95" s="23">
        <v>2301</v>
      </c>
      <c r="G95"/>
      <c r="H95" s="10"/>
      <c r="I95" s="10"/>
      <c r="J95" s="10"/>
      <c r="K95" s="10"/>
      <c r="L95" s="10"/>
      <c r="M95" s="10"/>
    </row>
    <row r="96" spans="2:13" s="12" customFormat="1" ht="19.5" customHeight="1" x14ac:dyDescent="0.2">
      <c r="B96" s="22" t="s">
        <v>54</v>
      </c>
      <c r="C96" s="26" t="s">
        <v>34</v>
      </c>
      <c r="D96" s="24">
        <v>44286</v>
      </c>
      <c r="E96" s="40">
        <v>211.75629000000001</v>
      </c>
      <c r="F96" s="23">
        <v>465</v>
      </c>
      <c r="G96"/>
      <c r="H96" s="10"/>
      <c r="I96" s="10"/>
      <c r="J96" s="10"/>
      <c r="K96" s="10"/>
      <c r="L96" s="10"/>
      <c r="M96" s="10"/>
    </row>
    <row r="97" spans="2:13" s="12" customFormat="1" ht="19.5" customHeight="1" x14ac:dyDescent="0.2">
      <c r="B97" s="22" t="s">
        <v>60</v>
      </c>
      <c r="C97" s="26" t="s">
        <v>34</v>
      </c>
      <c r="D97" s="24">
        <v>44286</v>
      </c>
      <c r="E97" s="40">
        <v>333.57119</v>
      </c>
      <c r="F97" s="23">
        <v>67</v>
      </c>
      <c r="G97"/>
      <c r="H97" s="10"/>
      <c r="I97" s="10"/>
      <c r="J97" s="10"/>
      <c r="K97" s="10"/>
      <c r="L97" s="10"/>
      <c r="M97" s="10"/>
    </row>
    <row r="98" spans="2:13" s="12" customFormat="1" ht="19.5" customHeight="1" x14ac:dyDescent="0.2">
      <c r="B98" s="22" t="s">
        <v>61</v>
      </c>
      <c r="C98" s="26" t="s">
        <v>34</v>
      </c>
      <c r="D98" s="24">
        <v>44286</v>
      </c>
      <c r="E98" s="40">
        <v>73.945350000000005</v>
      </c>
      <c r="F98" s="23">
        <v>8</v>
      </c>
      <c r="G98"/>
      <c r="H98" s="10"/>
      <c r="I98" s="10"/>
      <c r="J98" s="10"/>
      <c r="K98" s="10"/>
      <c r="L98" s="10"/>
      <c r="M98" s="10"/>
    </row>
    <row r="99" spans="2:13" s="12" customFormat="1" ht="19.5" customHeight="1" x14ac:dyDescent="0.2">
      <c r="B99" s="22" t="s">
        <v>18</v>
      </c>
      <c r="C99" s="26" t="s">
        <v>40</v>
      </c>
      <c r="D99" s="24">
        <v>44286</v>
      </c>
      <c r="E99" s="40">
        <v>573.21881000000008</v>
      </c>
      <c r="F99" s="23">
        <v>1325</v>
      </c>
      <c r="G99"/>
      <c r="H99" s="10"/>
      <c r="I99" s="10"/>
      <c r="J99" s="10"/>
      <c r="K99" s="10"/>
      <c r="L99" s="10"/>
      <c r="M99" s="10"/>
    </row>
    <row r="100" spans="2:13" s="12" customFormat="1" ht="22.5" customHeight="1" x14ac:dyDescent="0.2">
      <c r="B100" s="22" t="s">
        <v>24</v>
      </c>
      <c r="C100" s="26" t="s">
        <v>43</v>
      </c>
      <c r="D100" s="24">
        <v>44286</v>
      </c>
      <c r="E100" s="40">
        <v>399.72338000000008</v>
      </c>
      <c r="F100" s="23">
        <v>175</v>
      </c>
      <c r="G100"/>
      <c r="H100" s="10"/>
      <c r="I100" s="10"/>
      <c r="J100" s="10"/>
      <c r="K100" s="10"/>
      <c r="L100" s="10"/>
      <c r="M100" s="10"/>
    </row>
    <row r="101" spans="2:13" s="12" customFormat="1" ht="19.5" customHeight="1" x14ac:dyDescent="0.2">
      <c r="B101" s="22" t="s">
        <v>26</v>
      </c>
      <c r="C101" s="26" t="s">
        <v>43</v>
      </c>
      <c r="D101" s="24">
        <v>44286</v>
      </c>
      <c r="E101" s="20">
        <v>26.612079999999999</v>
      </c>
      <c r="F101" s="23">
        <v>43</v>
      </c>
      <c r="G101"/>
      <c r="H101" s="10"/>
      <c r="I101" s="10"/>
      <c r="J101" s="10"/>
      <c r="K101" s="10"/>
      <c r="L101" s="10"/>
      <c r="M101" s="10"/>
    </row>
    <row r="102" spans="2:13" s="12" customFormat="1" ht="19.5" customHeight="1" x14ac:dyDescent="0.2">
      <c r="B102" s="22" t="s">
        <v>44</v>
      </c>
      <c r="C102" s="26" t="s">
        <v>43</v>
      </c>
      <c r="D102" s="24">
        <v>44286</v>
      </c>
      <c r="E102" s="40">
        <v>349.43928</v>
      </c>
      <c r="F102" s="23">
        <v>181</v>
      </c>
      <c r="G102"/>
      <c r="H102" s="10"/>
      <c r="I102" s="10"/>
      <c r="J102" s="10"/>
      <c r="K102" s="10"/>
      <c r="L102" s="10"/>
      <c r="M102" s="10"/>
    </row>
    <row r="103" spans="2:13" s="12" customFormat="1" ht="19.5" customHeight="1" x14ac:dyDescent="0.2">
      <c r="B103" s="22" t="s">
        <v>45</v>
      </c>
      <c r="C103" s="26" t="s">
        <v>43</v>
      </c>
      <c r="D103" s="24">
        <v>44286</v>
      </c>
      <c r="E103" s="40">
        <v>72.280899999999988</v>
      </c>
      <c r="F103" s="23">
        <v>168</v>
      </c>
      <c r="G103"/>
      <c r="H103" s="10"/>
      <c r="I103" s="10"/>
      <c r="J103" s="10"/>
      <c r="K103" s="10"/>
      <c r="L103" s="10"/>
      <c r="M103" s="10"/>
    </row>
    <row r="104" spans="2:13" s="12" customFormat="1" ht="22.5" customHeight="1" x14ac:dyDescent="0.2">
      <c r="B104" s="22" t="s">
        <v>50</v>
      </c>
      <c r="C104" s="26" t="s">
        <v>34</v>
      </c>
      <c r="D104" s="24">
        <v>44286</v>
      </c>
      <c r="E104" s="40">
        <v>114.03258</v>
      </c>
      <c r="F104" s="23">
        <v>23</v>
      </c>
      <c r="G104"/>
      <c r="H104" s="10"/>
      <c r="I104" s="10"/>
      <c r="J104" s="10"/>
      <c r="K104" s="10"/>
      <c r="L104" s="10"/>
      <c r="M104" s="10"/>
    </row>
    <row r="105" spans="2:13" s="12" customFormat="1" ht="24" customHeight="1" x14ac:dyDescent="0.2">
      <c r="B105" s="22" t="s">
        <v>51</v>
      </c>
      <c r="C105" s="26" t="s">
        <v>34</v>
      </c>
      <c r="D105" s="24">
        <v>44286</v>
      </c>
      <c r="E105" s="20">
        <v>31.604700000000001</v>
      </c>
      <c r="F105" s="23">
        <v>7</v>
      </c>
      <c r="G105"/>
      <c r="H105" s="10"/>
      <c r="I105" s="10"/>
      <c r="J105" s="10"/>
      <c r="K105" s="10"/>
      <c r="L105" s="10"/>
      <c r="M105" s="10"/>
    </row>
    <row r="106" spans="2:13" s="12" customFormat="1" ht="19.5" customHeight="1" x14ac:dyDescent="0.2">
      <c r="B106" s="28" t="s">
        <v>59</v>
      </c>
      <c r="C106" s="29"/>
      <c r="D106" s="29"/>
      <c r="E106" s="30">
        <f>SUM(E91:E105)</f>
        <v>4224.6495699999996</v>
      </c>
      <c r="F106" s="31"/>
      <c r="G106"/>
      <c r="H106" s="10"/>
      <c r="I106" s="10"/>
      <c r="J106" s="10"/>
      <c r="K106" s="10"/>
      <c r="L106" s="10"/>
      <c r="M106" s="10"/>
    </row>
    <row r="107" spans="2:13" s="12" customFormat="1" ht="12.75" customHeight="1" x14ac:dyDescent="0.2">
      <c r="B107" s="18" t="s">
        <v>62</v>
      </c>
      <c r="C107" s="19"/>
      <c r="D107" s="19"/>
      <c r="E107" s="19"/>
      <c r="F107" s="27"/>
      <c r="G107"/>
      <c r="H107" s="10"/>
      <c r="I107" s="10"/>
      <c r="J107" s="10"/>
      <c r="K107" s="10"/>
      <c r="L107" s="10"/>
      <c r="M107" s="10"/>
    </row>
    <row r="108" spans="2:13" s="12" customFormat="1" ht="19.5" customHeight="1" x14ac:dyDescent="0.2">
      <c r="B108" s="22" t="s">
        <v>17</v>
      </c>
      <c r="C108" s="26" t="s">
        <v>40</v>
      </c>
      <c r="D108" s="24">
        <v>44316</v>
      </c>
      <c r="E108" s="20">
        <v>136.83319</v>
      </c>
      <c r="F108" s="23">
        <v>41</v>
      </c>
      <c r="G108"/>
      <c r="H108" s="10"/>
      <c r="I108" s="10"/>
      <c r="J108" s="10"/>
      <c r="K108" s="10"/>
      <c r="L108" s="10"/>
      <c r="M108" s="10"/>
    </row>
    <row r="109" spans="2:13" s="12" customFormat="1" ht="19.5" customHeight="1" x14ac:dyDescent="0.2">
      <c r="B109" s="22" t="s">
        <v>22</v>
      </c>
      <c r="C109" s="26" t="s">
        <v>40</v>
      </c>
      <c r="D109" s="24">
        <v>44316</v>
      </c>
      <c r="E109" s="20">
        <v>9.746319999999999</v>
      </c>
      <c r="F109" s="23">
        <v>15</v>
      </c>
      <c r="G109"/>
      <c r="H109" s="10"/>
      <c r="I109" s="10"/>
      <c r="J109" s="10"/>
      <c r="K109" s="10"/>
      <c r="L109" s="10"/>
      <c r="M109" s="10"/>
    </row>
    <row r="110" spans="2:13" s="12" customFormat="1" ht="19.5" customHeight="1" x14ac:dyDescent="0.2">
      <c r="B110" s="22" t="s">
        <v>23</v>
      </c>
      <c r="C110" s="26" t="s">
        <v>40</v>
      </c>
      <c r="D110" s="24">
        <v>44316</v>
      </c>
      <c r="E110" s="20">
        <v>21.212759999999999</v>
      </c>
      <c r="F110" s="23">
        <v>66</v>
      </c>
      <c r="G110"/>
      <c r="H110" s="10"/>
      <c r="I110" s="10"/>
      <c r="J110" s="10"/>
      <c r="K110" s="10"/>
      <c r="L110" s="10"/>
      <c r="M110" s="10"/>
    </row>
    <row r="111" spans="2:13" s="12" customFormat="1" ht="19.5" customHeight="1" x14ac:dyDescent="0.2">
      <c r="B111" s="22" t="s">
        <v>54</v>
      </c>
      <c r="C111" s="26" t="s">
        <v>34</v>
      </c>
      <c r="D111" s="24">
        <v>44316</v>
      </c>
      <c r="E111" s="20">
        <v>73.76276</v>
      </c>
      <c r="F111" s="23">
        <v>16</v>
      </c>
      <c r="G111"/>
      <c r="H111" s="10"/>
      <c r="I111" s="10"/>
      <c r="J111" s="10"/>
      <c r="K111" s="10"/>
      <c r="L111" s="10"/>
      <c r="M111" s="10"/>
    </row>
    <row r="112" spans="2:13" s="12" customFormat="1" ht="19.5" customHeight="1" x14ac:dyDescent="0.2">
      <c r="B112" s="22" t="s">
        <v>42</v>
      </c>
      <c r="C112" s="26" t="s">
        <v>34</v>
      </c>
      <c r="D112" s="24">
        <v>44316</v>
      </c>
      <c r="E112" s="20">
        <v>41.72607</v>
      </c>
      <c r="F112" s="23">
        <v>21</v>
      </c>
      <c r="G112"/>
      <c r="H112" s="10"/>
      <c r="I112" s="10"/>
      <c r="J112" s="10"/>
      <c r="K112" s="10"/>
      <c r="L112" s="10"/>
      <c r="M112" s="10"/>
    </row>
    <row r="113" spans="2:13" s="12" customFormat="1" ht="19.5" customHeight="1" x14ac:dyDescent="0.2">
      <c r="B113" s="22" t="s">
        <v>24</v>
      </c>
      <c r="C113" s="26" t="s">
        <v>43</v>
      </c>
      <c r="D113" s="24">
        <v>44316</v>
      </c>
      <c r="E113" s="20">
        <v>543.73218999999995</v>
      </c>
      <c r="F113" s="23">
        <v>243</v>
      </c>
      <c r="G113"/>
      <c r="H113" s="10"/>
      <c r="I113" s="10"/>
      <c r="J113" s="10"/>
      <c r="K113" s="10"/>
      <c r="L113" s="10"/>
      <c r="M113" s="10"/>
    </row>
    <row r="114" spans="2:13" s="12" customFormat="1" ht="19.5" customHeight="1" x14ac:dyDescent="0.2">
      <c r="B114" s="22" t="s">
        <v>26</v>
      </c>
      <c r="C114" s="26" t="s">
        <v>43</v>
      </c>
      <c r="D114" s="24">
        <v>44316</v>
      </c>
      <c r="E114" s="40">
        <v>84.874420000000001</v>
      </c>
      <c r="F114" s="23">
        <v>98</v>
      </c>
      <c r="G114"/>
      <c r="H114" s="10"/>
      <c r="I114" s="10"/>
      <c r="J114" s="10"/>
      <c r="K114" s="10"/>
      <c r="L114" s="10"/>
      <c r="M114" s="10"/>
    </row>
    <row r="115" spans="2:13" s="12" customFormat="1" ht="24" customHeight="1" x14ac:dyDescent="0.2">
      <c r="B115" s="22" t="s">
        <v>44</v>
      </c>
      <c r="C115" s="26" t="s">
        <v>43</v>
      </c>
      <c r="D115" s="24">
        <v>44316</v>
      </c>
      <c r="E115" s="40">
        <v>420.09548999999998</v>
      </c>
      <c r="F115" s="23">
        <v>244</v>
      </c>
      <c r="G115"/>
      <c r="H115" s="10"/>
      <c r="I115" s="10"/>
      <c r="J115" s="10"/>
      <c r="K115" s="10"/>
      <c r="L115" s="10"/>
      <c r="M115" s="10"/>
    </row>
    <row r="116" spans="2:13" s="12" customFormat="1" ht="19.5" customHeight="1" x14ac:dyDescent="0.2">
      <c r="B116" s="22" t="s">
        <v>31</v>
      </c>
      <c r="C116" s="26" t="s">
        <v>43</v>
      </c>
      <c r="D116" s="24">
        <v>44316</v>
      </c>
      <c r="E116" s="40">
        <v>125.88249999999999</v>
      </c>
      <c r="F116" s="23">
        <v>13</v>
      </c>
      <c r="G116"/>
      <c r="H116" s="10"/>
      <c r="I116" s="10"/>
      <c r="J116" s="10"/>
      <c r="K116" s="10"/>
      <c r="L116" s="10"/>
      <c r="M116" s="10"/>
    </row>
    <row r="117" spans="2:13" s="12" customFormat="1" ht="19.5" customHeight="1" x14ac:dyDescent="0.2">
      <c r="B117" s="22" t="s">
        <v>32</v>
      </c>
      <c r="C117" s="26" t="s">
        <v>43</v>
      </c>
      <c r="D117" s="24">
        <v>44316</v>
      </c>
      <c r="E117" s="40">
        <v>220.02294999999998</v>
      </c>
      <c r="F117" s="23">
        <v>214</v>
      </c>
      <c r="G117"/>
      <c r="H117" s="10"/>
      <c r="I117" s="10"/>
      <c r="J117" s="10"/>
      <c r="K117" s="10"/>
      <c r="L117" s="10"/>
      <c r="M117" s="10"/>
    </row>
    <row r="118" spans="2:13" s="12" customFormat="1" ht="19.5" customHeight="1" x14ac:dyDescent="0.2">
      <c r="B118" s="22" t="s">
        <v>45</v>
      </c>
      <c r="C118" s="26" t="s">
        <v>43</v>
      </c>
      <c r="D118" s="24">
        <v>44316</v>
      </c>
      <c r="E118" s="40">
        <v>102.08445</v>
      </c>
      <c r="F118" s="23">
        <v>219</v>
      </c>
      <c r="G118"/>
      <c r="H118" s="10"/>
      <c r="I118" s="10"/>
      <c r="J118" s="10"/>
      <c r="K118" s="10"/>
      <c r="L118" s="10"/>
      <c r="M118" s="10"/>
    </row>
    <row r="119" spans="2:13" s="12" customFormat="1" ht="24" customHeight="1" x14ac:dyDescent="0.2">
      <c r="B119" s="22" t="s">
        <v>37</v>
      </c>
      <c r="C119" s="26" t="s">
        <v>34</v>
      </c>
      <c r="D119" s="24">
        <v>44316</v>
      </c>
      <c r="E119" s="40">
        <v>310.35424999999998</v>
      </c>
      <c r="F119" s="23">
        <v>123</v>
      </c>
      <c r="G119"/>
      <c r="H119" s="10"/>
      <c r="I119" s="10"/>
      <c r="J119" s="10"/>
      <c r="K119" s="10"/>
      <c r="L119" s="10"/>
      <c r="M119" s="10"/>
    </row>
    <row r="120" spans="2:13" s="12" customFormat="1" ht="19.5" customHeight="1" x14ac:dyDescent="0.2">
      <c r="B120" s="28" t="s">
        <v>63</v>
      </c>
      <c r="C120" s="29"/>
      <c r="D120" s="29"/>
      <c r="E120" s="30">
        <f>SUM(E108:E119)</f>
        <v>2090.32735</v>
      </c>
      <c r="F120" s="31"/>
      <c r="G120"/>
      <c r="H120" s="10"/>
      <c r="I120" s="10"/>
      <c r="J120" s="10"/>
      <c r="K120" s="10"/>
      <c r="L120" s="10"/>
      <c r="M120" s="10"/>
    </row>
    <row r="121" spans="2:13" s="12" customFormat="1" ht="12.75" customHeight="1" x14ac:dyDescent="0.2">
      <c r="B121" s="18" t="s">
        <v>64</v>
      </c>
      <c r="C121" s="19"/>
      <c r="D121" s="19"/>
      <c r="E121" s="19"/>
      <c r="F121" s="27"/>
      <c r="G121"/>
      <c r="H121" s="10"/>
      <c r="I121" s="10"/>
      <c r="J121" s="10"/>
      <c r="K121" s="10"/>
      <c r="L121" s="10"/>
      <c r="M121" s="10"/>
    </row>
    <row r="122" spans="2:13" s="12" customFormat="1" ht="19.5" customHeight="1" x14ac:dyDescent="0.2">
      <c r="B122" s="22" t="s">
        <v>15</v>
      </c>
      <c r="C122" s="26" t="s">
        <v>40</v>
      </c>
      <c r="D122" s="24">
        <v>44347</v>
      </c>
      <c r="E122" s="40">
        <v>23.829240000000002</v>
      </c>
      <c r="F122" s="23">
        <v>4</v>
      </c>
      <c r="G122"/>
      <c r="H122" s="10"/>
      <c r="I122" s="10"/>
      <c r="J122" s="10"/>
      <c r="K122" s="10"/>
      <c r="L122" s="10"/>
      <c r="M122" s="10"/>
    </row>
    <row r="123" spans="2:13" s="12" customFormat="1" ht="19.5" customHeight="1" x14ac:dyDescent="0.2">
      <c r="B123" s="22" t="s">
        <v>17</v>
      </c>
      <c r="C123" s="26" t="s">
        <v>40</v>
      </c>
      <c r="D123" s="24">
        <v>44347</v>
      </c>
      <c r="E123" s="40">
        <v>19.899789999999999</v>
      </c>
      <c r="F123" s="23">
        <v>12</v>
      </c>
      <c r="G123"/>
      <c r="H123" s="10"/>
      <c r="I123" s="10"/>
      <c r="J123" s="10"/>
      <c r="K123" s="10"/>
      <c r="L123" s="10"/>
      <c r="M123" s="10"/>
    </row>
    <row r="124" spans="2:13" s="12" customFormat="1" ht="19.5" customHeight="1" x14ac:dyDescent="0.2">
      <c r="B124" s="22" t="s">
        <v>49</v>
      </c>
      <c r="C124" s="26" t="s">
        <v>34</v>
      </c>
      <c r="D124" s="24">
        <v>44330</v>
      </c>
      <c r="E124" s="40">
        <v>33.210929999999998</v>
      </c>
      <c r="F124" s="23">
        <v>15</v>
      </c>
      <c r="G124"/>
      <c r="H124" s="10"/>
      <c r="I124" s="10"/>
      <c r="J124" s="10"/>
      <c r="K124" s="10"/>
      <c r="L124" s="10"/>
      <c r="M124" s="10"/>
    </row>
    <row r="125" spans="2:13" s="12" customFormat="1" ht="19.5" customHeight="1" x14ac:dyDescent="0.2">
      <c r="B125" s="22" t="s">
        <v>49</v>
      </c>
      <c r="C125" s="26" t="s">
        <v>34</v>
      </c>
      <c r="D125" s="24">
        <v>44347</v>
      </c>
      <c r="E125" s="40">
        <v>49.008309999999994</v>
      </c>
      <c r="F125" s="23">
        <v>6</v>
      </c>
      <c r="G125"/>
      <c r="H125" s="10"/>
      <c r="I125" s="10"/>
      <c r="J125" s="10"/>
      <c r="K125" s="10"/>
      <c r="L125" s="10"/>
      <c r="M125" s="10"/>
    </row>
    <row r="126" spans="2:13" s="12" customFormat="1" ht="19.5" customHeight="1" x14ac:dyDescent="0.2">
      <c r="B126" s="22" t="s">
        <v>54</v>
      </c>
      <c r="C126" s="26" t="s">
        <v>34</v>
      </c>
      <c r="D126" s="24">
        <v>44347</v>
      </c>
      <c r="E126" s="40">
        <v>10.22978</v>
      </c>
      <c r="F126" s="23">
        <v>14</v>
      </c>
      <c r="G126"/>
      <c r="H126" s="10"/>
      <c r="I126" s="10"/>
      <c r="J126" s="10"/>
      <c r="K126" s="10"/>
      <c r="L126" s="10"/>
      <c r="M126" s="10"/>
    </row>
    <row r="127" spans="2:13" s="12" customFormat="1" ht="19.5" customHeight="1" x14ac:dyDescent="0.2">
      <c r="B127" s="22" t="s">
        <v>18</v>
      </c>
      <c r="C127" s="26" t="s">
        <v>40</v>
      </c>
      <c r="D127" s="24">
        <v>44347</v>
      </c>
      <c r="E127" s="40">
        <v>148.58026000000001</v>
      </c>
      <c r="F127" s="23">
        <v>304</v>
      </c>
      <c r="G127"/>
      <c r="H127" s="10"/>
      <c r="I127" s="10"/>
      <c r="J127" s="10"/>
      <c r="K127" s="10"/>
      <c r="L127" s="10"/>
      <c r="M127" s="10"/>
    </row>
    <row r="128" spans="2:13" s="12" customFormat="1" ht="19.5" customHeight="1" x14ac:dyDescent="0.2">
      <c r="B128" s="22" t="s">
        <v>24</v>
      </c>
      <c r="C128" s="26" t="s">
        <v>43</v>
      </c>
      <c r="D128" s="24">
        <v>44347</v>
      </c>
      <c r="E128" s="40">
        <v>127.25864</v>
      </c>
      <c r="F128" s="23">
        <v>101</v>
      </c>
      <c r="G128"/>
      <c r="H128" s="10"/>
      <c r="I128" s="10"/>
      <c r="J128" s="10"/>
      <c r="K128" s="10"/>
      <c r="L128" s="10"/>
      <c r="M128" s="10"/>
    </row>
    <row r="129" spans="2:13" s="12" customFormat="1" ht="19.5" customHeight="1" x14ac:dyDescent="0.2">
      <c r="B129" s="22" t="s">
        <v>26</v>
      </c>
      <c r="C129" s="26" t="s">
        <v>43</v>
      </c>
      <c r="D129" s="24">
        <v>44347</v>
      </c>
      <c r="E129" s="40">
        <v>6.5803199999999995</v>
      </c>
      <c r="F129" s="23">
        <v>7</v>
      </c>
      <c r="G129"/>
      <c r="H129" s="10"/>
      <c r="I129" s="10"/>
      <c r="J129" s="10"/>
      <c r="K129" s="10"/>
      <c r="L129" s="10"/>
      <c r="M129" s="10"/>
    </row>
    <row r="130" spans="2:13" s="12" customFormat="1" ht="19.5" customHeight="1" x14ac:dyDescent="0.2">
      <c r="B130" s="22" t="s">
        <v>27</v>
      </c>
      <c r="C130" s="26" t="s">
        <v>43</v>
      </c>
      <c r="D130" s="24">
        <v>44347</v>
      </c>
      <c r="E130" s="40">
        <v>251.83984000000007</v>
      </c>
      <c r="F130" s="23">
        <v>22380</v>
      </c>
      <c r="G130"/>
      <c r="H130" s="10"/>
      <c r="I130" s="10"/>
      <c r="J130" s="10"/>
      <c r="K130" s="10"/>
      <c r="L130" s="10"/>
      <c r="M130" s="10"/>
    </row>
    <row r="131" spans="2:13" s="12" customFormat="1" ht="19.5" customHeight="1" x14ac:dyDescent="0.2">
      <c r="B131" s="22" t="s">
        <v>44</v>
      </c>
      <c r="C131" s="26" t="s">
        <v>43</v>
      </c>
      <c r="D131" s="24">
        <v>44347</v>
      </c>
      <c r="E131" s="40">
        <v>2936.26665</v>
      </c>
      <c r="F131" s="23">
        <v>546</v>
      </c>
      <c r="G131"/>
      <c r="H131" s="10"/>
      <c r="I131" s="10"/>
      <c r="J131" s="10"/>
      <c r="K131" s="10"/>
      <c r="L131" s="10"/>
      <c r="M131" s="10"/>
    </row>
    <row r="132" spans="2:13" s="12" customFormat="1" ht="21" customHeight="1" x14ac:dyDescent="0.2">
      <c r="B132" s="22" t="s">
        <v>30</v>
      </c>
      <c r="C132" s="26" t="s">
        <v>43</v>
      </c>
      <c r="D132" s="24">
        <v>44347</v>
      </c>
      <c r="E132" s="40">
        <v>48.037090000000006</v>
      </c>
      <c r="F132" s="23">
        <v>80</v>
      </c>
      <c r="G132"/>
      <c r="H132" s="10"/>
      <c r="I132" s="10"/>
      <c r="J132" s="10"/>
      <c r="K132" s="10"/>
      <c r="L132" s="10"/>
      <c r="M132" s="10"/>
    </row>
    <row r="133" spans="2:13" s="12" customFormat="1" ht="19.5" customHeight="1" x14ac:dyDescent="0.2">
      <c r="B133" s="22" t="s">
        <v>45</v>
      </c>
      <c r="C133" s="26" t="s">
        <v>43</v>
      </c>
      <c r="D133" s="24">
        <v>44347</v>
      </c>
      <c r="E133" s="40">
        <v>38.70064</v>
      </c>
      <c r="F133" s="23">
        <v>94</v>
      </c>
      <c r="G133"/>
      <c r="H133" s="10"/>
      <c r="I133" s="10"/>
      <c r="J133" s="10"/>
      <c r="K133" s="10"/>
      <c r="L133" s="10"/>
      <c r="M133" s="10"/>
    </row>
    <row r="134" spans="2:13" s="12" customFormat="1" ht="21" customHeight="1" x14ac:dyDescent="0.2">
      <c r="B134" s="22" t="s">
        <v>50</v>
      </c>
      <c r="C134" s="26" t="s">
        <v>34</v>
      </c>
      <c r="D134" s="24">
        <v>44347</v>
      </c>
      <c r="E134" s="40">
        <v>13.771840000000001</v>
      </c>
      <c r="F134" s="23">
        <v>4</v>
      </c>
      <c r="G134"/>
      <c r="H134" s="10"/>
      <c r="I134" s="10"/>
      <c r="J134" s="10"/>
      <c r="K134" s="10"/>
      <c r="L134" s="10"/>
      <c r="M134" s="10"/>
    </row>
    <row r="135" spans="2:13" s="12" customFormat="1" ht="21" customHeight="1" x14ac:dyDescent="0.2">
      <c r="B135" s="22" t="s">
        <v>51</v>
      </c>
      <c r="C135" s="26" t="s">
        <v>34</v>
      </c>
      <c r="D135" s="24">
        <v>44347</v>
      </c>
      <c r="E135" s="20">
        <v>2.4085000000000001</v>
      </c>
      <c r="F135" s="23" t="s">
        <v>35</v>
      </c>
      <c r="G135"/>
      <c r="H135" s="10"/>
      <c r="I135" s="10"/>
      <c r="J135" s="10"/>
      <c r="K135" s="10"/>
      <c r="L135" s="10"/>
      <c r="M135" s="10"/>
    </row>
    <row r="136" spans="2:13" s="12" customFormat="1" ht="19.5" customHeight="1" x14ac:dyDescent="0.2">
      <c r="B136" s="28" t="s">
        <v>65</v>
      </c>
      <c r="C136" s="29"/>
      <c r="D136" s="29"/>
      <c r="E136" s="30">
        <f>SUM(E122:E135)</f>
        <v>3709.62183</v>
      </c>
      <c r="F136" s="31"/>
      <c r="G136"/>
      <c r="H136" s="10"/>
      <c r="I136" s="10"/>
      <c r="J136" s="10"/>
      <c r="K136" s="10"/>
      <c r="L136" s="10"/>
      <c r="M136" s="10"/>
    </row>
    <row r="137" spans="2:13" s="12" customFormat="1" ht="12.75" customHeight="1" x14ac:dyDescent="0.2">
      <c r="B137" s="18" t="s">
        <v>67</v>
      </c>
      <c r="C137" s="19"/>
      <c r="D137" s="19"/>
      <c r="E137" s="19"/>
      <c r="F137" s="27"/>
      <c r="G137"/>
      <c r="H137" s="10"/>
      <c r="I137" s="10"/>
      <c r="J137" s="10"/>
      <c r="K137" s="10"/>
      <c r="L137" s="10"/>
      <c r="M137" s="10"/>
    </row>
    <row r="138" spans="2:13" s="12" customFormat="1" ht="19.5" customHeight="1" x14ac:dyDescent="0.2">
      <c r="B138" s="22" t="s">
        <v>17</v>
      </c>
      <c r="C138" s="26" t="s">
        <v>40</v>
      </c>
      <c r="D138" s="24">
        <v>44377</v>
      </c>
      <c r="E138" s="40">
        <v>40.619050000000001</v>
      </c>
      <c r="F138" s="41">
        <v>14</v>
      </c>
      <c r="G138" s="51"/>
      <c r="H138" s="53"/>
      <c r="I138" s="53"/>
      <c r="J138" s="10"/>
      <c r="K138" s="10"/>
      <c r="L138" s="10"/>
      <c r="M138" s="10"/>
    </row>
    <row r="139" spans="2:13" s="12" customFormat="1" ht="19.5" customHeight="1" x14ac:dyDescent="0.2">
      <c r="B139" s="22" t="s">
        <v>36</v>
      </c>
      <c r="C139" s="26" t="s">
        <v>40</v>
      </c>
      <c r="D139" s="24">
        <v>44377</v>
      </c>
      <c r="E139" s="40">
        <v>40.530449999999995</v>
      </c>
      <c r="F139" s="41">
        <v>48</v>
      </c>
      <c r="G139" s="51"/>
      <c r="H139" s="55"/>
      <c r="I139" s="53"/>
      <c r="J139" s="10"/>
      <c r="K139" s="10"/>
      <c r="L139" s="10"/>
      <c r="M139" s="10"/>
    </row>
    <row r="140" spans="2:13" s="12" customFormat="1" ht="19.5" customHeight="1" x14ac:dyDescent="0.2">
      <c r="B140" s="22" t="s">
        <v>41</v>
      </c>
      <c r="C140" s="26" t="s">
        <v>34</v>
      </c>
      <c r="D140" s="24">
        <v>44377</v>
      </c>
      <c r="E140" s="40">
        <v>1.4208000000000001</v>
      </c>
      <c r="F140" s="41" t="s">
        <v>35</v>
      </c>
      <c r="G140" s="51"/>
      <c r="H140" s="55"/>
      <c r="I140" s="53"/>
      <c r="J140" s="10"/>
      <c r="K140" s="10"/>
      <c r="L140" s="10"/>
      <c r="M140" s="10"/>
    </row>
    <row r="141" spans="2:13" s="12" customFormat="1" ht="19.5" customHeight="1" x14ac:dyDescent="0.2">
      <c r="B141" s="22" t="s">
        <v>49</v>
      </c>
      <c r="C141" s="26" t="s">
        <v>34</v>
      </c>
      <c r="D141" s="24">
        <v>44377</v>
      </c>
      <c r="E141" s="40">
        <v>30.986560000000001</v>
      </c>
      <c r="F141" s="41" t="s">
        <v>35</v>
      </c>
      <c r="G141" s="51"/>
      <c r="H141" s="53"/>
      <c r="I141" s="53"/>
      <c r="J141" s="10"/>
      <c r="K141" s="10"/>
      <c r="L141" s="10"/>
      <c r="M141" s="10"/>
    </row>
    <row r="142" spans="2:13" s="12" customFormat="1" ht="19.5" customHeight="1" x14ac:dyDescent="0.2">
      <c r="B142" s="22" t="s">
        <v>23</v>
      </c>
      <c r="C142" s="56" t="s">
        <v>40</v>
      </c>
      <c r="D142" s="24">
        <v>44377</v>
      </c>
      <c r="E142" s="40">
        <v>15.20984</v>
      </c>
      <c r="F142" s="41">
        <v>62</v>
      </c>
      <c r="G142" s="51"/>
      <c r="H142" s="55"/>
      <c r="I142" s="53"/>
      <c r="J142" s="10"/>
      <c r="K142" s="10"/>
      <c r="L142" s="10"/>
      <c r="M142" s="10"/>
    </row>
    <row r="143" spans="2:13" s="12" customFormat="1" ht="19.5" customHeight="1" x14ac:dyDescent="0.2">
      <c r="B143" s="22" t="s">
        <v>54</v>
      </c>
      <c r="C143" s="26" t="s">
        <v>34</v>
      </c>
      <c r="D143" s="24">
        <v>44377</v>
      </c>
      <c r="E143" s="54">
        <v>0.1216</v>
      </c>
      <c r="F143" s="41" t="s">
        <v>35</v>
      </c>
      <c r="G143" s="51"/>
      <c r="H143" s="53"/>
      <c r="I143" s="53"/>
      <c r="J143" s="10"/>
      <c r="K143" s="10"/>
      <c r="L143" s="10"/>
      <c r="M143" s="10"/>
    </row>
    <row r="144" spans="2:13" s="12" customFormat="1" ht="19.5" customHeight="1" x14ac:dyDescent="0.2">
      <c r="B144" s="22" t="s">
        <v>42</v>
      </c>
      <c r="C144" s="56" t="s">
        <v>34</v>
      </c>
      <c r="D144" s="24">
        <v>44377</v>
      </c>
      <c r="E144" s="40">
        <v>1.7779500000000001</v>
      </c>
      <c r="F144" s="41">
        <v>10</v>
      </c>
      <c r="G144" s="51"/>
      <c r="H144" s="55"/>
      <c r="I144" s="53"/>
      <c r="J144" s="10"/>
      <c r="K144" s="10"/>
      <c r="L144" s="10"/>
      <c r="M144" s="10"/>
    </row>
    <row r="145" spans="2:13" s="12" customFormat="1" ht="24.75" customHeight="1" x14ac:dyDescent="0.2">
      <c r="B145" s="22" t="s">
        <v>60</v>
      </c>
      <c r="C145" s="56" t="s">
        <v>34</v>
      </c>
      <c r="D145" s="24">
        <v>44377</v>
      </c>
      <c r="E145" s="40">
        <v>32.085279999999997</v>
      </c>
      <c r="F145" s="41">
        <v>11</v>
      </c>
      <c r="G145" s="51"/>
      <c r="H145" s="53"/>
      <c r="I145" s="53"/>
      <c r="J145" s="10"/>
      <c r="K145" s="10"/>
      <c r="L145" s="10"/>
      <c r="M145" s="10"/>
    </row>
    <row r="146" spans="2:13" s="12" customFormat="1" ht="19.5" customHeight="1" x14ac:dyDescent="0.2">
      <c r="B146" s="22" t="s">
        <v>61</v>
      </c>
      <c r="C146" s="56" t="s">
        <v>34</v>
      </c>
      <c r="D146" s="24">
        <v>44377</v>
      </c>
      <c r="E146" s="40">
        <v>24.817499999999999</v>
      </c>
      <c r="F146" s="41" t="s">
        <v>35</v>
      </c>
      <c r="G146" s="51"/>
      <c r="H146" s="55"/>
      <c r="I146" s="53"/>
      <c r="J146" s="10"/>
      <c r="K146" s="10"/>
      <c r="L146" s="10"/>
      <c r="M146" s="10"/>
    </row>
    <row r="147" spans="2:13" s="12" customFormat="1" ht="19.5" customHeight="1" x14ac:dyDescent="0.2">
      <c r="B147" s="22" t="s">
        <v>18</v>
      </c>
      <c r="C147" s="25" t="s">
        <v>40</v>
      </c>
      <c r="D147" s="24">
        <v>44377</v>
      </c>
      <c r="E147" s="40">
        <v>82.324629999999999</v>
      </c>
      <c r="F147" s="57">
        <v>837</v>
      </c>
      <c r="G147" s="51"/>
      <c r="H147" s="53"/>
      <c r="I147" s="53"/>
      <c r="J147" s="10"/>
      <c r="K147" s="10"/>
      <c r="L147" s="10"/>
      <c r="M147" s="10"/>
    </row>
    <row r="148" spans="2:13" s="12" customFormat="1" ht="19.5" customHeight="1" x14ac:dyDescent="0.2">
      <c r="B148" s="22" t="s">
        <v>24</v>
      </c>
      <c r="C148" s="56" t="s">
        <v>66</v>
      </c>
      <c r="D148" s="24">
        <v>44377</v>
      </c>
      <c r="E148" s="40">
        <v>11161.535910000001</v>
      </c>
      <c r="F148" s="41">
        <v>92122</v>
      </c>
      <c r="G148" s="51"/>
      <c r="H148" s="55"/>
      <c r="I148" s="53"/>
      <c r="J148" s="10"/>
      <c r="K148" s="10"/>
      <c r="L148" s="10"/>
      <c r="M148" s="10"/>
    </row>
    <row r="149" spans="2:13" s="12" customFormat="1" ht="19.5" customHeight="1" x14ac:dyDescent="0.2">
      <c r="B149" s="22" t="s">
        <v>26</v>
      </c>
      <c r="C149" s="26" t="s">
        <v>66</v>
      </c>
      <c r="D149" s="24">
        <v>44377</v>
      </c>
      <c r="E149" s="40">
        <v>121.49897999999997</v>
      </c>
      <c r="F149" s="58">
        <v>2105</v>
      </c>
      <c r="G149" s="60"/>
      <c r="H149" s="55"/>
      <c r="I149" s="61"/>
      <c r="J149" s="10"/>
      <c r="K149" s="10"/>
      <c r="L149" s="10"/>
      <c r="M149" s="10"/>
    </row>
    <row r="150" spans="2:13" s="12" customFormat="1" ht="24.75" customHeight="1" x14ac:dyDescent="0.2">
      <c r="B150" s="22" t="s">
        <v>44</v>
      </c>
      <c r="C150" s="26" t="s">
        <v>66</v>
      </c>
      <c r="D150" s="24">
        <v>44377</v>
      </c>
      <c r="E150" s="40">
        <v>13318.165050000001</v>
      </c>
      <c r="F150" s="58">
        <v>92160</v>
      </c>
      <c r="G150" s="51"/>
      <c r="H150" s="53"/>
      <c r="I150" s="59"/>
      <c r="J150" s="10"/>
      <c r="K150" s="10"/>
      <c r="L150" s="10"/>
      <c r="M150" s="10"/>
    </row>
    <row r="151" spans="2:13" s="12" customFormat="1" ht="19.5" customHeight="1" x14ac:dyDescent="0.2">
      <c r="B151" s="22" t="s">
        <v>45</v>
      </c>
      <c r="C151" s="26" t="s">
        <v>66</v>
      </c>
      <c r="D151" s="24">
        <v>44377</v>
      </c>
      <c r="E151" s="40">
        <v>1973.6048700000001</v>
      </c>
      <c r="F151" s="58">
        <v>92194</v>
      </c>
      <c r="G151" s="62"/>
      <c r="H151" s="53"/>
      <c r="I151" s="53"/>
      <c r="J151" s="10"/>
      <c r="K151" s="10"/>
      <c r="L151" s="10"/>
      <c r="M151" s="10"/>
    </row>
    <row r="152" spans="2:13" s="12" customFormat="1" ht="19.5" customHeight="1" x14ac:dyDescent="0.2">
      <c r="B152" s="22" t="s">
        <v>27</v>
      </c>
      <c r="C152" s="26" t="s">
        <v>66</v>
      </c>
      <c r="D152" s="24">
        <v>44377</v>
      </c>
      <c r="E152" s="40">
        <v>1961.36454</v>
      </c>
      <c r="F152" s="58">
        <v>49351</v>
      </c>
      <c r="G152" s="62"/>
      <c r="H152" s="55"/>
      <c r="I152" s="53"/>
      <c r="J152" s="10"/>
      <c r="K152" s="10"/>
      <c r="L152" s="10"/>
      <c r="M152" s="10"/>
    </row>
    <row r="153" spans="2:13" s="12" customFormat="1" ht="19.5" customHeight="1" x14ac:dyDescent="0.2">
      <c r="B153" s="22" t="s">
        <v>28</v>
      </c>
      <c r="C153" s="26" t="s">
        <v>66</v>
      </c>
      <c r="D153" s="24">
        <v>44377</v>
      </c>
      <c r="E153" s="40">
        <v>1171.3307399999999</v>
      </c>
      <c r="F153" s="58">
        <v>944</v>
      </c>
      <c r="G153" s="63"/>
      <c r="H153" s="53"/>
      <c r="I153" s="53"/>
      <c r="J153" s="10"/>
      <c r="K153" s="10"/>
      <c r="L153" s="10"/>
      <c r="M153" s="10"/>
    </row>
    <row r="154" spans="2:13" s="12" customFormat="1" ht="19.5" customHeight="1" x14ac:dyDescent="0.2">
      <c r="B154" s="22" t="s">
        <v>29</v>
      </c>
      <c r="C154" s="26" t="s">
        <v>66</v>
      </c>
      <c r="D154" s="24">
        <v>44377</v>
      </c>
      <c r="E154" s="40">
        <v>400.72179</v>
      </c>
      <c r="F154" s="64">
        <v>306</v>
      </c>
      <c r="G154" s="65"/>
      <c r="H154" s="55"/>
      <c r="I154" s="53"/>
      <c r="J154" s="10"/>
      <c r="K154" s="10"/>
      <c r="L154" s="10"/>
      <c r="M154" s="10"/>
    </row>
    <row r="155" spans="2:13" s="12" customFormat="1" ht="19.5" customHeight="1" x14ac:dyDescent="0.2">
      <c r="B155" s="22" t="s">
        <v>30</v>
      </c>
      <c r="C155" s="26" t="s">
        <v>66</v>
      </c>
      <c r="D155" s="24">
        <v>44377</v>
      </c>
      <c r="E155" s="40">
        <v>3498.9050100000004</v>
      </c>
      <c r="F155" s="41">
        <v>17292</v>
      </c>
      <c r="G155" s="66"/>
      <c r="H155" s="53"/>
      <c r="I155" s="53"/>
      <c r="J155" s="10"/>
      <c r="K155" s="10"/>
      <c r="L155" s="10"/>
      <c r="M155" s="10"/>
    </row>
    <row r="156" spans="2:13" s="12" customFormat="1" ht="19.5" customHeight="1" x14ac:dyDescent="0.2">
      <c r="B156" s="22" t="s">
        <v>31</v>
      </c>
      <c r="C156" s="26" t="s">
        <v>66</v>
      </c>
      <c r="D156" s="24">
        <v>44377</v>
      </c>
      <c r="E156" s="40">
        <v>619.68990999999994</v>
      </c>
      <c r="F156" s="64">
        <v>1828</v>
      </c>
      <c r="G156" s="51"/>
      <c r="H156" s="55"/>
      <c r="I156" s="53"/>
      <c r="J156" s="10"/>
      <c r="K156" s="10"/>
      <c r="L156" s="10"/>
      <c r="M156" s="10"/>
    </row>
    <row r="157" spans="2:13" s="12" customFormat="1" ht="19.5" customHeight="1" x14ac:dyDescent="0.2">
      <c r="B157" s="22" t="s">
        <v>32</v>
      </c>
      <c r="C157" s="26" t="s">
        <v>66</v>
      </c>
      <c r="D157" s="24">
        <v>44377</v>
      </c>
      <c r="E157" s="40">
        <v>2967.9068399999996</v>
      </c>
      <c r="F157" s="41">
        <v>15096</v>
      </c>
      <c r="G157" s="51"/>
      <c r="H157" s="53"/>
      <c r="I157" s="53"/>
      <c r="J157" s="10"/>
      <c r="K157" s="10"/>
      <c r="L157" s="10"/>
      <c r="M157" s="10"/>
    </row>
    <row r="158" spans="2:13" s="12" customFormat="1" ht="24.75" customHeight="1" x14ac:dyDescent="0.2">
      <c r="B158" s="22" t="s">
        <v>50</v>
      </c>
      <c r="C158" s="26" t="s">
        <v>34</v>
      </c>
      <c r="D158" s="24">
        <v>44377</v>
      </c>
      <c r="E158" s="40">
        <v>4.7806899999999999</v>
      </c>
      <c r="F158" s="41" t="s">
        <v>35</v>
      </c>
      <c r="G158" s="51"/>
      <c r="H158" s="55"/>
      <c r="I158" s="53"/>
      <c r="J158" s="10"/>
      <c r="K158" s="10"/>
      <c r="L158" s="10"/>
      <c r="M158" s="10"/>
    </row>
    <row r="159" spans="2:13" s="12" customFormat="1" ht="19.5" customHeight="1" x14ac:dyDescent="0.2">
      <c r="B159" s="28" t="s">
        <v>68</v>
      </c>
      <c r="C159" s="29"/>
      <c r="D159" s="29"/>
      <c r="E159" s="30">
        <f>SUM(E138:E158)</f>
        <v>37469.397989999998</v>
      </c>
      <c r="F159" s="31"/>
      <c r="G159" s="67"/>
      <c r="H159" s="53"/>
      <c r="I159" s="53"/>
      <c r="J159" s="10"/>
      <c r="K159" s="10"/>
      <c r="L159" s="10"/>
      <c r="M159" s="10"/>
    </row>
    <row r="160" spans="2:13" s="12" customFormat="1" ht="12.75" customHeight="1" x14ac:dyDescent="0.2">
      <c r="B160" s="18" t="s">
        <v>69</v>
      </c>
      <c r="C160" s="19"/>
      <c r="D160" s="19"/>
      <c r="E160" s="19"/>
      <c r="F160" s="27"/>
      <c r="G160"/>
      <c r="H160" s="10"/>
      <c r="I160" s="10"/>
      <c r="J160" s="10"/>
      <c r="K160" s="10"/>
      <c r="L160" s="10"/>
      <c r="M160" s="10"/>
    </row>
    <row r="161" spans="2:13" s="12" customFormat="1" ht="19.5" customHeight="1" x14ac:dyDescent="0.2">
      <c r="B161" s="22" t="s">
        <v>17</v>
      </c>
      <c r="C161" s="26" t="s">
        <v>40</v>
      </c>
      <c r="D161" s="24">
        <v>44407</v>
      </c>
      <c r="E161" s="40">
        <v>20.446540000000002</v>
      </c>
      <c r="F161" s="41">
        <v>9</v>
      </c>
      <c r="G161" s="51"/>
      <c r="H161" s="53"/>
      <c r="I161" s="53"/>
      <c r="J161" s="10"/>
      <c r="K161" s="10"/>
      <c r="L161" s="10"/>
      <c r="M161" s="10"/>
    </row>
    <row r="162" spans="2:13" s="12" customFormat="1" ht="19.5" customHeight="1" x14ac:dyDescent="0.2">
      <c r="B162" s="22" t="s">
        <v>49</v>
      </c>
      <c r="C162" s="26" t="s">
        <v>34</v>
      </c>
      <c r="D162" s="24">
        <v>44407</v>
      </c>
      <c r="E162" s="40">
        <v>20.014700000000001</v>
      </c>
      <c r="F162" s="41" t="s">
        <v>35</v>
      </c>
      <c r="G162" s="51"/>
      <c r="H162" s="55"/>
      <c r="I162" s="53"/>
      <c r="J162" s="10"/>
      <c r="K162" s="10"/>
      <c r="L162" s="10"/>
      <c r="M162" s="10"/>
    </row>
    <row r="163" spans="2:13" s="12" customFormat="1" ht="19.5" customHeight="1" x14ac:dyDescent="0.2">
      <c r="B163" s="22" t="s">
        <v>23</v>
      </c>
      <c r="C163" s="26" t="s">
        <v>40</v>
      </c>
      <c r="D163" s="24">
        <v>44407</v>
      </c>
      <c r="E163" s="40">
        <v>10.528420000000001</v>
      </c>
      <c r="F163" s="58">
        <v>37</v>
      </c>
      <c r="G163" s="68"/>
      <c r="H163" s="55"/>
      <c r="I163" s="59"/>
      <c r="J163" s="10"/>
      <c r="K163" s="10"/>
      <c r="L163" s="10"/>
      <c r="M163" s="10"/>
    </row>
    <row r="164" spans="2:13" s="12" customFormat="1" ht="19.5" customHeight="1" x14ac:dyDescent="0.2">
      <c r="B164" s="22" t="s">
        <v>42</v>
      </c>
      <c r="C164" s="26" t="s">
        <v>34</v>
      </c>
      <c r="D164" s="24">
        <v>44407</v>
      </c>
      <c r="E164" s="40">
        <v>3.2677899999999998</v>
      </c>
      <c r="F164" s="58">
        <v>6</v>
      </c>
      <c r="G164" s="60"/>
      <c r="H164" s="55"/>
      <c r="I164" s="61"/>
      <c r="J164" s="10"/>
      <c r="K164" s="10"/>
      <c r="L164" s="10"/>
      <c r="M164" s="10"/>
    </row>
    <row r="165" spans="2:13" s="12" customFormat="1" ht="19.5" customHeight="1" x14ac:dyDescent="0.2">
      <c r="B165" s="22" t="s">
        <v>24</v>
      </c>
      <c r="C165" s="26" t="s">
        <v>66</v>
      </c>
      <c r="D165" s="24">
        <v>44408</v>
      </c>
      <c r="E165" s="40">
        <v>47.779559999999996</v>
      </c>
      <c r="F165" s="58">
        <v>215</v>
      </c>
      <c r="G165" s="60"/>
      <c r="H165" s="55"/>
      <c r="I165" s="61"/>
      <c r="J165" s="10"/>
      <c r="K165" s="10"/>
      <c r="L165" s="10"/>
      <c r="M165" s="10"/>
    </row>
    <row r="166" spans="2:13" s="12" customFormat="1" ht="21" customHeight="1" x14ac:dyDescent="0.2">
      <c r="B166" s="22" t="s">
        <v>26</v>
      </c>
      <c r="C166" s="26" t="s">
        <v>66</v>
      </c>
      <c r="D166" s="24">
        <v>44408</v>
      </c>
      <c r="E166" s="40">
        <v>2.3911800000000003</v>
      </c>
      <c r="F166" s="58">
        <v>6</v>
      </c>
      <c r="G166" s="62"/>
      <c r="H166" s="69"/>
      <c r="I166" s="53"/>
      <c r="J166" s="10"/>
      <c r="K166" s="10"/>
      <c r="L166" s="10"/>
      <c r="M166" s="10"/>
    </row>
    <row r="167" spans="2:13" s="12" customFormat="1" ht="21.75" customHeight="1" x14ac:dyDescent="0.2">
      <c r="B167" s="22" t="s">
        <v>44</v>
      </c>
      <c r="C167" s="26" t="s">
        <v>66</v>
      </c>
      <c r="D167" s="24">
        <v>44408</v>
      </c>
      <c r="E167" s="40">
        <v>63.367549999999994</v>
      </c>
      <c r="F167" s="58">
        <v>216</v>
      </c>
      <c r="G167" s="63"/>
      <c r="H167" s="55"/>
      <c r="I167" s="53"/>
      <c r="J167" s="10"/>
      <c r="K167" s="10"/>
      <c r="L167" s="10"/>
      <c r="M167" s="10"/>
    </row>
    <row r="168" spans="2:13" s="12" customFormat="1" ht="19.5" customHeight="1" x14ac:dyDescent="0.2">
      <c r="B168" s="22" t="s">
        <v>45</v>
      </c>
      <c r="C168" s="26" t="s">
        <v>66</v>
      </c>
      <c r="D168" s="24">
        <v>44408</v>
      </c>
      <c r="E168" s="40">
        <v>25.517199999999995</v>
      </c>
      <c r="F168" s="64">
        <v>215</v>
      </c>
      <c r="G168" s="51"/>
      <c r="H168" s="70"/>
      <c r="I168" s="53"/>
      <c r="J168" s="10"/>
      <c r="K168" s="10"/>
      <c r="L168" s="10"/>
      <c r="M168" s="10"/>
    </row>
    <row r="169" spans="2:13" s="12" customFormat="1" ht="19.5" customHeight="1" x14ac:dyDescent="0.2">
      <c r="B169" s="22" t="s">
        <v>27</v>
      </c>
      <c r="C169" s="56" t="s">
        <v>66</v>
      </c>
      <c r="D169" s="24">
        <v>44407</v>
      </c>
      <c r="E169" s="40">
        <v>39.417549999999999</v>
      </c>
      <c r="F169" s="64">
        <v>157</v>
      </c>
      <c r="G169" s="51"/>
      <c r="H169" s="53"/>
      <c r="I169" s="53"/>
      <c r="J169" s="10"/>
      <c r="K169" s="10"/>
      <c r="L169" s="10"/>
      <c r="M169" s="10"/>
    </row>
    <row r="170" spans="2:13" s="12" customFormat="1" ht="19.5" customHeight="1" x14ac:dyDescent="0.2">
      <c r="B170" s="28" t="s">
        <v>70</v>
      </c>
      <c r="C170" s="29"/>
      <c r="D170" s="29"/>
      <c r="E170" s="30">
        <f>SUM(E161:E169)</f>
        <v>232.73049</v>
      </c>
      <c r="F170" s="31"/>
      <c r="G170" s="67"/>
      <c r="H170" s="53"/>
      <c r="I170" s="53"/>
      <c r="J170" s="10"/>
      <c r="K170" s="10"/>
      <c r="L170" s="10"/>
      <c r="M170" s="10"/>
    </row>
    <row r="171" spans="2:13" s="12" customFormat="1" ht="12.75" customHeight="1" x14ac:dyDescent="0.2">
      <c r="B171" s="18" t="s">
        <v>8</v>
      </c>
      <c r="C171" s="19"/>
      <c r="D171" s="19"/>
      <c r="E171" s="19"/>
      <c r="F171" s="27"/>
      <c r="G171"/>
      <c r="H171" s="10"/>
      <c r="I171" s="10"/>
      <c r="J171" s="10"/>
      <c r="K171" s="10"/>
      <c r="L171" s="10"/>
      <c r="M171" s="10"/>
    </row>
    <row r="172" spans="2:13" s="12" customFormat="1" ht="19.5" customHeight="1" x14ac:dyDescent="0.2">
      <c r="B172" s="22" t="s">
        <v>17</v>
      </c>
      <c r="C172" s="26" t="s">
        <v>40</v>
      </c>
      <c r="D172" s="24">
        <v>44439</v>
      </c>
      <c r="E172" s="40">
        <v>8.5749399999999998</v>
      </c>
      <c r="F172" s="41" t="s">
        <v>35</v>
      </c>
      <c r="G172" s="51"/>
      <c r="H172" s="53"/>
      <c r="I172" s="53"/>
      <c r="J172" s="10"/>
      <c r="K172" s="10"/>
      <c r="L172" s="10"/>
      <c r="M172" s="10"/>
    </row>
    <row r="173" spans="2:13" s="12" customFormat="1" ht="19.5" customHeight="1" x14ac:dyDescent="0.2">
      <c r="B173" s="28" t="s">
        <v>9</v>
      </c>
      <c r="C173" s="29"/>
      <c r="D173" s="29"/>
      <c r="E173" s="30">
        <f>+E172</f>
        <v>8.5749399999999998</v>
      </c>
      <c r="F173" s="31"/>
      <c r="G173" s="67"/>
      <c r="H173" s="53"/>
      <c r="I173" s="53"/>
      <c r="J173" s="10"/>
      <c r="K173" s="10"/>
      <c r="L173" s="10"/>
      <c r="M173" s="10"/>
    </row>
    <row r="174" spans="2:13" s="12" customFormat="1" ht="12.75" customHeight="1" x14ac:dyDescent="0.2">
      <c r="B174" s="18" t="s">
        <v>10</v>
      </c>
      <c r="C174" s="19"/>
      <c r="D174" s="19"/>
      <c r="E174" s="19"/>
      <c r="F174" s="27"/>
      <c r="G174"/>
      <c r="H174" s="10"/>
      <c r="I174" s="10"/>
      <c r="J174" s="10"/>
      <c r="K174" s="10"/>
      <c r="L174" s="10"/>
      <c r="M174" s="10"/>
    </row>
    <row r="175" spans="2:13" s="12" customFormat="1" ht="19.5" customHeight="1" x14ac:dyDescent="0.2">
      <c r="B175" s="22" t="s">
        <v>15</v>
      </c>
      <c r="C175" s="26" t="s">
        <v>40</v>
      </c>
      <c r="D175" s="24">
        <v>44469</v>
      </c>
      <c r="E175" s="40">
        <v>1.0219199999999999</v>
      </c>
      <c r="F175" s="41" t="s">
        <v>35</v>
      </c>
      <c r="G175" s="51"/>
      <c r="H175" s="53"/>
      <c r="I175" s="53"/>
      <c r="J175" s="10"/>
      <c r="K175" s="10"/>
      <c r="L175" s="10"/>
      <c r="M175" s="10"/>
    </row>
    <row r="176" spans="2:13" s="12" customFormat="1" ht="19.5" customHeight="1" x14ac:dyDescent="0.2">
      <c r="B176" s="22" t="s">
        <v>17</v>
      </c>
      <c r="C176" s="26" t="s">
        <v>40</v>
      </c>
      <c r="D176" s="24">
        <v>44469</v>
      </c>
      <c r="E176" s="40">
        <v>34.26914</v>
      </c>
      <c r="F176" s="41">
        <v>11</v>
      </c>
      <c r="G176" s="51"/>
      <c r="H176" s="55"/>
      <c r="I176" s="53"/>
      <c r="J176" s="10"/>
      <c r="K176" s="10"/>
      <c r="L176" s="10"/>
      <c r="M176" s="10"/>
    </row>
    <row r="177" spans="2:13" s="12" customFormat="1" ht="19.5" customHeight="1" x14ac:dyDescent="0.2">
      <c r="B177" s="22" t="s">
        <v>22</v>
      </c>
      <c r="C177" s="26" t="s">
        <v>40</v>
      </c>
      <c r="D177" s="24">
        <v>44469</v>
      </c>
      <c r="E177" s="40">
        <v>0.57886000000000004</v>
      </c>
      <c r="F177" s="41" t="s">
        <v>35</v>
      </c>
      <c r="G177" s="51"/>
      <c r="H177" s="55"/>
      <c r="I177" s="53"/>
      <c r="J177" s="10"/>
      <c r="K177" s="10"/>
      <c r="L177" s="10"/>
      <c r="M177" s="10"/>
    </row>
    <row r="178" spans="2:13" s="12" customFormat="1" ht="19.5" customHeight="1" x14ac:dyDescent="0.2">
      <c r="B178" s="22" t="s">
        <v>42</v>
      </c>
      <c r="C178" s="26" t="s">
        <v>34</v>
      </c>
      <c r="D178" s="24">
        <v>44469</v>
      </c>
      <c r="E178" s="54">
        <v>0.2</v>
      </c>
      <c r="F178" s="58" t="s">
        <v>35</v>
      </c>
      <c r="G178" s="68"/>
      <c r="H178" s="55"/>
      <c r="I178" s="59"/>
      <c r="J178" s="10"/>
      <c r="K178" s="10"/>
      <c r="L178" s="10"/>
      <c r="M178" s="10"/>
    </row>
    <row r="179" spans="2:13" s="12" customFormat="1" ht="19.5" customHeight="1" x14ac:dyDescent="0.2">
      <c r="B179" s="22" t="s">
        <v>24</v>
      </c>
      <c r="C179" s="26" t="s">
        <v>66</v>
      </c>
      <c r="D179" s="24">
        <v>44469</v>
      </c>
      <c r="E179" s="40">
        <v>33.62303</v>
      </c>
      <c r="F179" s="58">
        <v>127</v>
      </c>
      <c r="G179" s="60"/>
      <c r="H179" s="55"/>
      <c r="I179" s="61"/>
      <c r="J179" s="10"/>
      <c r="K179" s="10"/>
      <c r="L179" s="10"/>
      <c r="M179" s="10"/>
    </row>
    <row r="180" spans="2:13" s="12" customFormat="1" ht="21" customHeight="1" x14ac:dyDescent="0.2">
      <c r="B180" s="22" t="s">
        <v>26</v>
      </c>
      <c r="C180" s="26" t="s">
        <v>66</v>
      </c>
      <c r="D180" s="24">
        <v>44469</v>
      </c>
      <c r="E180" s="40">
        <v>2.31548</v>
      </c>
      <c r="F180" s="58" t="s">
        <v>35</v>
      </c>
      <c r="G180" s="62"/>
      <c r="H180" s="69"/>
      <c r="I180" s="53"/>
      <c r="J180" s="10"/>
      <c r="K180" s="10"/>
      <c r="L180" s="10"/>
      <c r="M180" s="10"/>
    </row>
    <row r="181" spans="2:13" s="12" customFormat="1" ht="19.5" customHeight="1" x14ac:dyDescent="0.2">
      <c r="B181" s="22" t="s">
        <v>44</v>
      </c>
      <c r="C181" s="26" t="s">
        <v>66</v>
      </c>
      <c r="D181" s="24">
        <v>44469</v>
      </c>
      <c r="E181" s="40">
        <v>48.925910000000002</v>
      </c>
      <c r="F181" s="58">
        <v>127</v>
      </c>
      <c r="G181" s="60"/>
      <c r="H181" s="55"/>
      <c r="I181" s="61"/>
      <c r="J181" s="10"/>
      <c r="K181" s="10"/>
      <c r="L181" s="10"/>
      <c r="M181" s="10"/>
    </row>
    <row r="182" spans="2:13" s="12" customFormat="1" ht="21" customHeight="1" x14ac:dyDescent="0.2">
      <c r="B182" s="22" t="s">
        <v>45</v>
      </c>
      <c r="C182" s="26" t="s">
        <v>66</v>
      </c>
      <c r="D182" s="24">
        <v>44469</v>
      </c>
      <c r="E182" s="40">
        <v>21.334129999999998</v>
      </c>
      <c r="F182" s="58">
        <v>126</v>
      </c>
      <c r="G182" s="62"/>
      <c r="H182" s="69"/>
      <c r="I182" s="53"/>
      <c r="J182" s="10"/>
      <c r="K182" s="10"/>
      <c r="L182" s="10"/>
      <c r="M182" s="10"/>
    </row>
    <row r="183" spans="2:13" s="12" customFormat="1" ht="19.5" customHeight="1" x14ac:dyDescent="0.2">
      <c r="B183" s="22" t="s">
        <v>27</v>
      </c>
      <c r="C183" s="26" t="s">
        <v>66</v>
      </c>
      <c r="D183" s="24">
        <v>44469</v>
      </c>
      <c r="E183" s="40">
        <v>20.337389999999999</v>
      </c>
      <c r="F183" s="41">
        <v>123</v>
      </c>
      <c r="G183" s="51"/>
      <c r="H183" s="55"/>
      <c r="I183" s="53"/>
      <c r="J183" s="10"/>
      <c r="K183" s="10"/>
      <c r="L183" s="10"/>
      <c r="M183" s="10"/>
    </row>
    <row r="184" spans="2:13" s="12" customFormat="1" ht="19.5" customHeight="1" x14ac:dyDescent="0.2">
      <c r="B184" s="22" t="s">
        <v>28</v>
      </c>
      <c r="C184" s="26" t="s">
        <v>66</v>
      </c>
      <c r="D184" s="24">
        <v>44469</v>
      </c>
      <c r="E184" s="40">
        <v>15.191559999999999</v>
      </c>
      <c r="F184" s="41" t="s">
        <v>35</v>
      </c>
      <c r="G184" s="51"/>
      <c r="H184" s="55"/>
      <c r="I184" s="53"/>
      <c r="J184" s="10"/>
      <c r="K184" s="10"/>
      <c r="L184" s="10"/>
      <c r="M184" s="10"/>
    </row>
    <row r="185" spans="2:13" s="12" customFormat="1" ht="19.5" customHeight="1" x14ac:dyDescent="0.2">
      <c r="B185" s="22" t="s">
        <v>30</v>
      </c>
      <c r="C185" s="26" t="s">
        <v>66</v>
      </c>
      <c r="D185" s="24">
        <v>44469</v>
      </c>
      <c r="E185" s="40">
        <v>16.176880000000004</v>
      </c>
      <c r="F185" s="58">
        <v>49</v>
      </c>
      <c r="G185" s="68"/>
      <c r="H185" s="55"/>
      <c r="I185" s="59"/>
      <c r="J185" s="10"/>
      <c r="K185" s="10"/>
      <c r="L185" s="10"/>
      <c r="M185" s="10"/>
    </row>
    <row r="186" spans="2:13" s="12" customFormat="1" ht="19.5" customHeight="1" x14ac:dyDescent="0.2">
      <c r="B186" s="22" t="s">
        <v>31</v>
      </c>
      <c r="C186" s="26" t="s">
        <v>66</v>
      </c>
      <c r="D186" s="24">
        <v>44469</v>
      </c>
      <c r="E186" s="40">
        <v>0.70525000000000004</v>
      </c>
      <c r="F186" s="58">
        <v>5</v>
      </c>
      <c r="G186" s="60"/>
      <c r="H186" s="55"/>
      <c r="I186" s="61"/>
      <c r="J186" s="10"/>
      <c r="K186" s="10"/>
      <c r="L186" s="10"/>
      <c r="M186" s="10"/>
    </row>
    <row r="187" spans="2:13" s="12" customFormat="1" ht="21" customHeight="1" x14ac:dyDescent="0.2">
      <c r="B187" s="22" t="s">
        <v>32</v>
      </c>
      <c r="C187" s="26" t="s">
        <v>66</v>
      </c>
      <c r="D187" s="24">
        <v>44469</v>
      </c>
      <c r="E187" s="40">
        <v>13.855090000000001</v>
      </c>
      <c r="F187" s="58">
        <v>38</v>
      </c>
      <c r="G187" s="62"/>
      <c r="H187" s="69"/>
      <c r="I187" s="53"/>
      <c r="J187" s="10"/>
      <c r="K187" s="10"/>
      <c r="L187" s="10"/>
      <c r="M187" s="10"/>
    </row>
    <row r="188" spans="2:13" s="12" customFormat="1" ht="19.5" customHeight="1" x14ac:dyDescent="0.2">
      <c r="B188" s="22" t="s">
        <v>71</v>
      </c>
      <c r="C188" s="56" t="s">
        <v>34</v>
      </c>
      <c r="D188" s="24">
        <v>44469</v>
      </c>
      <c r="E188" s="40">
        <v>6456.0536300000003</v>
      </c>
      <c r="F188" s="64">
        <v>41327</v>
      </c>
      <c r="G188" s="51"/>
      <c r="H188" s="53"/>
      <c r="I188" s="53"/>
      <c r="J188" s="10"/>
      <c r="K188" s="10"/>
      <c r="L188" s="10"/>
      <c r="M188" s="10"/>
    </row>
    <row r="189" spans="2:13" s="12" customFormat="1" ht="19.5" customHeight="1" x14ac:dyDescent="0.2">
      <c r="B189" s="28" t="s">
        <v>11</v>
      </c>
      <c r="C189" s="29"/>
      <c r="D189" s="29"/>
      <c r="E189" s="30">
        <f>SUM(E175:E188)</f>
        <v>6664.5882700000002</v>
      </c>
      <c r="F189" s="31"/>
      <c r="G189" s="67"/>
      <c r="H189" s="53"/>
      <c r="I189" s="53"/>
      <c r="J189" s="10"/>
      <c r="K189" s="10"/>
      <c r="L189" s="10"/>
      <c r="M189" s="10"/>
    </row>
    <row r="190" spans="2:13" s="12" customFormat="1" ht="19.5" customHeight="1" x14ac:dyDescent="0.2">
      <c r="B190" s="35" t="s">
        <v>48</v>
      </c>
      <c r="C190" s="36"/>
      <c r="D190" s="36"/>
      <c r="E190" s="37">
        <f>+E73+E89+E106+E120+E136+E159+E170+E173+E189</f>
        <v>76540.564730000013</v>
      </c>
      <c r="F190" s="38"/>
      <c r="G190" s="51"/>
      <c r="H190" s="52"/>
      <c r="I190" s="53"/>
      <c r="J190" s="10"/>
      <c r="K190" s="10"/>
      <c r="L190" s="10"/>
      <c r="M190" s="10"/>
    </row>
    <row r="191" spans="2:13" s="12" customFormat="1" ht="19.5" customHeight="1" x14ac:dyDescent="0.2">
      <c r="B191" s="32" t="s">
        <v>14</v>
      </c>
      <c r="C191" s="33"/>
      <c r="D191" s="33"/>
      <c r="E191" s="39">
        <f>+E57+E190</f>
        <v>974983.53148999985</v>
      </c>
      <c r="F191" s="34"/>
      <c r="G191"/>
      <c r="H191" s="10"/>
      <c r="I191" s="10"/>
      <c r="J191" s="10"/>
      <c r="K191" s="10"/>
      <c r="L191" s="10"/>
      <c r="M191" s="10"/>
    </row>
    <row r="192" spans="2:13" x14ac:dyDescent="0.2">
      <c r="B192"/>
      <c r="C192"/>
      <c r="D192"/>
      <c r="E192"/>
      <c r="F192"/>
    </row>
    <row r="193" spans="1:6" x14ac:dyDescent="0.2">
      <c r="B193"/>
      <c r="C193"/>
      <c r="D193"/>
      <c r="E193"/>
      <c r="F193"/>
    </row>
    <row r="194" spans="1:6" x14ac:dyDescent="0.2">
      <c r="B194"/>
      <c r="C194"/>
      <c r="D194"/>
      <c r="E194"/>
      <c r="F194"/>
    </row>
    <row r="195" spans="1:6" x14ac:dyDescent="0.2">
      <c r="B195"/>
      <c r="C195"/>
      <c r="D195"/>
      <c r="E195"/>
      <c r="F195"/>
    </row>
    <row r="196" spans="1:6" x14ac:dyDescent="0.2">
      <c r="B196"/>
      <c r="C196"/>
      <c r="D196"/>
      <c r="E196"/>
      <c r="F196"/>
    </row>
    <row r="197" spans="1:6" x14ac:dyDescent="0.2">
      <c r="B197"/>
      <c r="C197"/>
      <c r="D197"/>
      <c r="E197"/>
      <c r="F197"/>
    </row>
    <row r="198" spans="1:6" x14ac:dyDescent="0.2">
      <c r="B198"/>
      <c r="C198"/>
      <c r="D198"/>
      <c r="E198"/>
      <c r="F198"/>
    </row>
    <row r="199" spans="1:6" x14ac:dyDescent="0.2">
      <c r="B199"/>
      <c r="C199"/>
      <c r="D199"/>
      <c r="E199"/>
      <c r="F199"/>
    </row>
    <row r="200" spans="1:6" x14ac:dyDescent="0.2">
      <c r="B200"/>
      <c r="C200"/>
      <c r="D200"/>
      <c r="E200"/>
      <c r="F200"/>
    </row>
    <row r="201" spans="1:6" x14ac:dyDescent="0.2">
      <c r="B201"/>
      <c r="C201"/>
      <c r="D201"/>
      <c r="E201"/>
      <c r="F201"/>
    </row>
    <row r="202" spans="1:6" x14ac:dyDescent="0.2">
      <c r="B202"/>
      <c r="C202"/>
      <c r="D202"/>
      <c r="E202"/>
      <c r="F202"/>
    </row>
    <row r="203" spans="1:6" x14ac:dyDescent="0.2">
      <c r="A203" s="13"/>
      <c r="B203"/>
      <c r="C203"/>
      <c r="D203"/>
      <c r="E203"/>
      <c r="F203"/>
    </row>
    <row r="204" spans="1:6" x14ac:dyDescent="0.2">
      <c r="B204"/>
      <c r="C204"/>
      <c r="D204"/>
      <c r="E204"/>
      <c r="F204"/>
    </row>
    <row r="205" spans="1:6" x14ac:dyDescent="0.2">
      <c r="B205"/>
      <c r="C205"/>
      <c r="D205"/>
      <c r="E205"/>
      <c r="F205"/>
    </row>
    <row r="206" spans="1:6" x14ac:dyDescent="0.2">
      <c r="B206"/>
      <c r="C206"/>
      <c r="D206"/>
      <c r="E206"/>
      <c r="F206"/>
    </row>
    <row r="207" spans="1:6" x14ac:dyDescent="0.2">
      <c r="B207"/>
      <c r="C207"/>
      <c r="D207"/>
      <c r="E207"/>
      <c r="F207"/>
    </row>
    <row r="208" spans="1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  <row r="631" spans="2:6" x14ac:dyDescent="0.2">
      <c r="B631"/>
      <c r="C631"/>
      <c r="D631"/>
      <c r="E631"/>
      <c r="F631"/>
    </row>
    <row r="632" spans="2:6" x14ac:dyDescent="0.2">
      <c r="B632"/>
      <c r="C632"/>
      <c r="D632"/>
      <c r="E632"/>
      <c r="F632"/>
    </row>
    <row r="633" spans="2:6" x14ac:dyDescent="0.2">
      <c r="B633"/>
      <c r="C633"/>
      <c r="D633"/>
      <c r="E633"/>
      <c r="F633"/>
    </row>
    <row r="634" spans="2:6" x14ac:dyDescent="0.2">
      <c r="B634"/>
      <c r="C634"/>
      <c r="D634"/>
      <c r="E634"/>
      <c r="F634"/>
    </row>
    <row r="635" spans="2:6" x14ac:dyDescent="0.2">
      <c r="B635"/>
      <c r="C635"/>
      <c r="D635"/>
      <c r="E635"/>
      <c r="F635"/>
    </row>
    <row r="636" spans="2:6" x14ac:dyDescent="0.2">
      <c r="B636"/>
      <c r="C636"/>
      <c r="D636"/>
      <c r="E636"/>
      <c r="F636"/>
    </row>
    <row r="637" spans="2:6" x14ac:dyDescent="0.2">
      <c r="B637"/>
      <c r="C637"/>
      <c r="D637"/>
      <c r="E637"/>
      <c r="F637"/>
    </row>
    <row r="638" spans="2:6" x14ac:dyDescent="0.2">
      <c r="B638"/>
      <c r="C638"/>
      <c r="D638"/>
      <c r="E638"/>
      <c r="F638"/>
    </row>
    <row r="639" spans="2:6" x14ac:dyDescent="0.2">
      <c r="B639"/>
      <c r="C639"/>
      <c r="D639"/>
      <c r="E639"/>
      <c r="F639"/>
    </row>
    <row r="640" spans="2:6" x14ac:dyDescent="0.2">
      <c r="B640"/>
      <c r="C640"/>
      <c r="D640"/>
      <c r="E640"/>
      <c r="F640"/>
    </row>
    <row r="641" spans="2:6" x14ac:dyDescent="0.2">
      <c r="B641"/>
      <c r="C641"/>
      <c r="D641"/>
      <c r="E641"/>
      <c r="F641"/>
    </row>
    <row r="642" spans="2:6" x14ac:dyDescent="0.2">
      <c r="B642"/>
      <c r="C642"/>
      <c r="D642"/>
      <c r="E642"/>
      <c r="F642"/>
    </row>
    <row r="643" spans="2:6" x14ac:dyDescent="0.2">
      <c r="B643"/>
      <c r="C643"/>
      <c r="D643"/>
      <c r="E643"/>
      <c r="F643"/>
    </row>
    <row r="644" spans="2:6" x14ac:dyDescent="0.2">
      <c r="B644"/>
      <c r="C644"/>
      <c r="D644"/>
      <c r="E644"/>
      <c r="F644"/>
    </row>
    <row r="645" spans="2:6" x14ac:dyDescent="0.2">
      <c r="B645"/>
      <c r="C645"/>
      <c r="D645"/>
      <c r="E645"/>
      <c r="F645"/>
    </row>
    <row r="646" spans="2:6" x14ac:dyDescent="0.2">
      <c r="B646"/>
      <c r="C646"/>
      <c r="D646"/>
      <c r="E646"/>
      <c r="F646"/>
    </row>
    <row r="647" spans="2:6" x14ac:dyDescent="0.2">
      <c r="B647"/>
      <c r="C647"/>
      <c r="D647"/>
      <c r="E647"/>
      <c r="F647"/>
    </row>
    <row r="648" spans="2:6" x14ac:dyDescent="0.2">
      <c r="B648"/>
      <c r="C648"/>
      <c r="D648"/>
      <c r="E648"/>
      <c r="F648"/>
    </row>
    <row r="649" spans="2:6" x14ac:dyDescent="0.2">
      <c r="B649"/>
      <c r="C649"/>
      <c r="D649"/>
      <c r="E649"/>
      <c r="F649"/>
    </row>
    <row r="650" spans="2:6" x14ac:dyDescent="0.2">
      <c r="B650"/>
      <c r="C650"/>
      <c r="D650"/>
      <c r="E650"/>
      <c r="F650"/>
    </row>
    <row r="651" spans="2:6" x14ac:dyDescent="0.2">
      <c r="B651"/>
      <c r="C651"/>
      <c r="D651"/>
      <c r="E651"/>
      <c r="F651"/>
    </row>
    <row r="652" spans="2:6" x14ac:dyDescent="0.2">
      <c r="B652"/>
      <c r="C652"/>
      <c r="D652"/>
      <c r="E652"/>
      <c r="F652"/>
    </row>
    <row r="653" spans="2:6" x14ac:dyDescent="0.2">
      <c r="B653"/>
      <c r="C653"/>
      <c r="D653"/>
      <c r="E653"/>
      <c r="F653"/>
    </row>
    <row r="654" spans="2:6" x14ac:dyDescent="0.2">
      <c r="B654"/>
      <c r="C654"/>
      <c r="D654"/>
      <c r="E654"/>
      <c r="F654"/>
    </row>
    <row r="655" spans="2:6" x14ac:dyDescent="0.2">
      <c r="B655"/>
      <c r="C655"/>
      <c r="D655"/>
      <c r="E655"/>
      <c r="F655"/>
    </row>
    <row r="656" spans="2:6" x14ac:dyDescent="0.2">
      <c r="B656"/>
      <c r="C656"/>
      <c r="D656"/>
      <c r="E656"/>
      <c r="F656"/>
    </row>
    <row r="657" spans="2:6" x14ac:dyDescent="0.2">
      <c r="B657"/>
      <c r="C657"/>
      <c r="D657"/>
      <c r="E657"/>
      <c r="F657"/>
    </row>
    <row r="658" spans="2:6" x14ac:dyDescent="0.2">
      <c r="B658"/>
      <c r="C658"/>
      <c r="D658"/>
      <c r="E658"/>
      <c r="F658"/>
    </row>
    <row r="659" spans="2:6" x14ac:dyDescent="0.2">
      <c r="B659"/>
      <c r="C659"/>
      <c r="D659"/>
      <c r="E659"/>
      <c r="F659"/>
    </row>
    <row r="660" spans="2:6" x14ac:dyDescent="0.2">
      <c r="B660"/>
      <c r="C660"/>
      <c r="D660"/>
      <c r="E660"/>
      <c r="F660"/>
    </row>
    <row r="661" spans="2:6" x14ac:dyDescent="0.2">
      <c r="B661"/>
      <c r="C661"/>
      <c r="D661"/>
      <c r="E661"/>
      <c r="F661"/>
    </row>
    <row r="662" spans="2:6" x14ac:dyDescent="0.2">
      <c r="B662"/>
      <c r="C662"/>
      <c r="D662"/>
      <c r="E662"/>
      <c r="F662"/>
    </row>
    <row r="663" spans="2:6" x14ac:dyDescent="0.2">
      <c r="B663"/>
      <c r="C663"/>
      <c r="D663"/>
      <c r="E663"/>
      <c r="F663"/>
    </row>
    <row r="664" spans="2:6" x14ac:dyDescent="0.2">
      <c r="B664"/>
      <c r="C664"/>
      <c r="D664"/>
      <c r="E664"/>
      <c r="F664"/>
    </row>
    <row r="665" spans="2:6" x14ac:dyDescent="0.2">
      <c r="B665"/>
      <c r="C665"/>
      <c r="D665"/>
      <c r="E665"/>
      <c r="F665"/>
    </row>
    <row r="666" spans="2:6" x14ac:dyDescent="0.2">
      <c r="B666"/>
      <c r="C666"/>
      <c r="D666"/>
      <c r="E666"/>
      <c r="F666"/>
    </row>
    <row r="667" spans="2:6" x14ac:dyDescent="0.2">
      <c r="B667"/>
      <c r="C667"/>
      <c r="D667"/>
      <c r="E667"/>
      <c r="F667"/>
    </row>
    <row r="668" spans="2:6" x14ac:dyDescent="0.2">
      <c r="B668"/>
      <c r="C668"/>
      <c r="D668"/>
      <c r="E668"/>
      <c r="F668"/>
    </row>
    <row r="669" spans="2:6" x14ac:dyDescent="0.2">
      <c r="B669"/>
      <c r="C669"/>
      <c r="D669"/>
      <c r="E669"/>
      <c r="F669"/>
    </row>
    <row r="670" spans="2:6" x14ac:dyDescent="0.2">
      <c r="B670"/>
      <c r="C670"/>
      <c r="D670"/>
      <c r="E670"/>
      <c r="F670"/>
    </row>
    <row r="671" spans="2:6" x14ac:dyDescent="0.2">
      <c r="B671"/>
      <c r="C671"/>
      <c r="D671"/>
      <c r="E671"/>
      <c r="F671"/>
    </row>
    <row r="672" spans="2:6" x14ac:dyDescent="0.2">
      <c r="B672"/>
      <c r="C672"/>
      <c r="D672"/>
      <c r="E672"/>
      <c r="F672"/>
    </row>
    <row r="673" spans="2:6" x14ac:dyDescent="0.2">
      <c r="B673"/>
      <c r="C673"/>
      <c r="D673"/>
      <c r="E673"/>
      <c r="F673"/>
    </row>
    <row r="674" spans="2:6" x14ac:dyDescent="0.2">
      <c r="B674"/>
      <c r="C674"/>
      <c r="D674"/>
      <c r="E674"/>
      <c r="F674"/>
    </row>
    <row r="675" spans="2:6" x14ac:dyDescent="0.2">
      <c r="B675"/>
      <c r="C675"/>
      <c r="D675"/>
      <c r="E675"/>
      <c r="F675"/>
    </row>
    <row r="676" spans="2:6" x14ac:dyDescent="0.2">
      <c r="B676"/>
      <c r="C676"/>
      <c r="D676"/>
      <c r="E676"/>
      <c r="F676"/>
    </row>
    <row r="677" spans="2:6" x14ac:dyDescent="0.2">
      <c r="B677"/>
      <c r="C677"/>
      <c r="D677"/>
      <c r="E677"/>
      <c r="F677"/>
    </row>
    <row r="678" spans="2:6" x14ac:dyDescent="0.2">
      <c r="B678"/>
      <c r="C678"/>
      <c r="D678"/>
      <c r="E678"/>
      <c r="F678"/>
    </row>
    <row r="679" spans="2:6" x14ac:dyDescent="0.2">
      <c r="B679"/>
      <c r="C679"/>
      <c r="D679"/>
      <c r="E679"/>
      <c r="F679"/>
    </row>
    <row r="680" spans="2:6" x14ac:dyDescent="0.2">
      <c r="B680"/>
      <c r="C680"/>
      <c r="D680"/>
      <c r="E680"/>
      <c r="F680"/>
    </row>
    <row r="681" spans="2:6" x14ac:dyDescent="0.2">
      <c r="B681"/>
      <c r="C681"/>
      <c r="D681"/>
      <c r="E681"/>
      <c r="F681"/>
    </row>
    <row r="682" spans="2:6" x14ac:dyDescent="0.2">
      <c r="B682"/>
      <c r="C682"/>
      <c r="D682"/>
      <c r="E682"/>
      <c r="F682"/>
    </row>
    <row r="683" spans="2:6" x14ac:dyDescent="0.2">
      <c r="B683"/>
      <c r="C683"/>
      <c r="D683"/>
      <c r="E683"/>
      <c r="F683"/>
    </row>
    <row r="684" spans="2:6" x14ac:dyDescent="0.2">
      <c r="B684"/>
      <c r="C684"/>
      <c r="D684"/>
      <c r="E684"/>
      <c r="F684"/>
    </row>
    <row r="685" spans="2:6" x14ac:dyDescent="0.2">
      <c r="B685"/>
      <c r="C685"/>
      <c r="D685"/>
      <c r="E685"/>
      <c r="F685"/>
    </row>
    <row r="686" spans="2:6" x14ac:dyDescent="0.2">
      <c r="B686"/>
      <c r="C686"/>
      <c r="D686"/>
      <c r="E686"/>
      <c r="F686"/>
    </row>
    <row r="687" spans="2:6" x14ac:dyDescent="0.2">
      <c r="B687"/>
      <c r="C687"/>
    </row>
    <row r="688" spans="2:6" x14ac:dyDescent="0.2">
      <c r="B688"/>
      <c r="C688"/>
    </row>
    <row r="689" spans="2:3" x14ac:dyDescent="0.2">
      <c r="B689"/>
      <c r="C689"/>
    </row>
    <row r="690" spans="2:3" x14ac:dyDescent="0.2">
      <c r="B690"/>
      <c r="C690"/>
    </row>
    <row r="691" spans="2:3" x14ac:dyDescent="0.2">
      <c r="B691"/>
      <c r="C691"/>
    </row>
    <row r="692" spans="2:3" x14ac:dyDescent="0.2">
      <c r="B692"/>
      <c r="C692"/>
    </row>
    <row r="693" spans="2:3" x14ac:dyDescent="0.2">
      <c r="B693"/>
      <c r="C693"/>
    </row>
    <row r="694" spans="2:3" x14ac:dyDescent="0.2">
      <c r="B694"/>
      <c r="C694"/>
    </row>
    <row r="695" spans="2:3" x14ac:dyDescent="0.2">
      <c r="B695"/>
      <c r="C695"/>
    </row>
    <row r="696" spans="2:3" x14ac:dyDescent="0.2">
      <c r="B696"/>
      <c r="C696"/>
    </row>
    <row r="697" spans="2:3" x14ac:dyDescent="0.2">
      <c r="B697"/>
      <c r="C697"/>
    </row>
    <row r="698" spans="2:3" x14ac:dyDescent="0.2">
      <c r="B698"/>
      <c r="C698"/>
    </row>
    <row r="699" spans="2:3" x14ac:dyDescent="0.2">
      <c r="B699"/>
      <c r="C699"/>
    </row>
    <row r="700" spans="2:3" x14ac:dyDescent="0.2">
      <c r="B700"/>
      <c r="C700"/>
    </row>
    <row r="701" spans="2:3" x14ac:dyDescent="0.2">
      <c r="B701"/>
      <c r="C701"/>
    </row>
    <row r="702" spans="2:3" x14ac:dyDescent="0.2">
      <c r="B702"/>
      <c r="C702"/>
    </row>
  </sheetData>
  <conditionalFormatting sqref="F6:F9 F12:F13 F191:F284 F31:F136 F150:F159 F171:F173">
    <cfRule type="expression" dxfId="146" priority="329">
      <formula>AND(ISBLANK($F6)=FALSE(),$F6&lt;=3)</formula>
    </cfRule>
  </conditionalFormatting>
  <conditionalFormatting sqref="F57">
    <cfRule type="expression" dxfId="145" priority="305">
      <formula>AND(ISBLANK(#REF!)=FALSE(),#REF!&lt;=3)</formula>
    </cfRule>
  </conditionalFormatting>
  <conditionalFormatting sqref="F57">
    <cfRule type="expression" dxfId="144" priority="304">
      <formula>AND(ISBLANK($F57)=FALSE(),$F57&lt;=3)</formula>
    </cfRule>
  </conditionalFormatting>
  <conditionalFormatting sqref="F4">
    <cfRule type="expression" dxfId="143" priority="303">
      <formula>AND(ISBLANK($F4)=FALSE(),$F4&lt;=3)</formula>
    </cfRule>
  </conditionalFormatting>
  <conditionalFormatting sqref="F191">
    <cfRule type="expression" dxfId="142" priority="302">
      <formula>AND(ISBLANK($F191)=FALSE(),$F191&lt;=3)</formula>
    </cfRule>
  </conditionalFormatting>
  <conditionalFormatting sqref="B9:C9">
    <cfRule type="expression" dxfId="141" priority="165">
      <formula>AND($E9="(em branco)",TODAY()&gt;$D9)</formula>
    </cfRule>
  </conditionalFormatting>
  <conditionalFormatting sqref="D9">
    <cfRule type="expression" dxfId="140" priority="164">
      <formula>AND($E9="(em branco)",TODAY()&gt;$D9)</formula>
    </cfRule>
  </conditionalFormatting>
  <conditionalFormatting sqref="F9">
    <cfRule type="expression" dxfId="139" priority="163">
      <formula>AND(ISBLANK($G9)=FALSE(),$G9&lt;=3)</formula>
    </cfRule>
  </conditionalFormatting>
  <conditionalFormatting sqref="F9">
    <cfRule type="expression" dxfId="138" priority="162">
      <formula>AND(ISBLANK($F9)=FALSE(),$F9&lt;=3)</formula>
    </cfRule>
  </conditionalFormatting>
  <conditionalFormatting sqref="F10">
    <cfRule type="expression" dxfId="137" priority="160">
      <formula>AND(ISBLANK(#REF!)=FALSE(),#REF!&lt;=3)</formula>
    </cfRule>
  </conditionalFormatting>
  <conditionalFormatting sqref="F10">
    <cfRule type="expression" dxfId="136" priority="159">
      <formula>AND(ISBLANK($F10)=FALSE(),$F10&lt;=3)</formula>
    </cfRule>
  </conditionalFormatting>
  <conditionalFormatting sqref="B14:C14">
    <cfRule type="expression" dxfId="135" priority="158">
      <formula>AND($E14="(em branco)",TODAY()&gt;$D14)</formula>
    </cfRule>
  </conditionalFormatting>
  <conditionalFormatting sqref="D14">
    <cfRule type="expression" dxfId="134" priority="157">
      <formula>AND($E14="(em branco)",TODAY()&gt;$D14)</formula>
    </cfRule>
  </conditionalFormatting>
  <conditionalFormatting sqref="F14">
    <cfRule type="expression" dxfId="133" priority="156">
      <formula>AND(ISBLANK($G14)=FALSE(),$G14&lt;=3)</formula>
    </cfRule>
  </conditionalFormatting>
  <conditionalFormatting sqref="F14">
    <cfRule type="expression" dxfId="132" priority="155">
      <formula>AND(ISBLANK($F14)=FALSE(),$F14&lt;=3)</formula>
    </cfRule>
  </conditionalFormatting>
  <conditionalFormatting sqref="F11">
    <cfRule type="expression" dxfId="131" priority="154">
      <formula>AND(ISBLANK($F11)=FALSE(),$F11&lt;=3)</formula>
    </cfRule>
  </conditionalFormatting>
  <conditionalFormatting sqref="F15:F30">
    <cfRule type="expression" dxfId="130" priority="153">
      <formula>AND(ISBLANK($F15)=FALSE(),$F15&lt;=3)</formula>
    </cfRule>
  </conditionalFormatting>
  <conditionalFormatting sqref="B30:C30">
    <cfRule type="expression" dxfId="129" priority="152">
      <formula>AND($E30="(em branco)",TODAY()&gt;$D30)</formula>
    </cfRule>
  </conditionalFormatting>
  <conditionalFormatting sqref="D30">
    <cfRule type="expression" dxfId="128" priority="151">
      <formula>AND($E30="(em branco)",TODAY()&gt;$D30)</formula>
    </cfRule>
  </conditionalFormatting>
  <conditionalFormatting sqref="F30">
    <cfRule type="expression" dxfId="127" priority="150">
      <formula>AND(ISBLANK($G30)=FALSE(),$G30&lt;=3)</formula>
    </cfRule>
  </conditionalFormatting>
  <conditionalFormatting sqref="F30">
    <cfRule type="expression" dxfId="126" priority="149">
      <formula>AND(ISBLANK($F30)=FALSE(),$F30&lt;=3)</formula>
    </cfRule>
  </conditionalFormatting>
  <conditionalFormatting sqref="F31">
    <cfRule type="expression" dxfId="125" priority="147">
      <formula>AND(ISBLANK($F31)=FALSE(),$F31&lt;=3)</formula>
    </cfRule>
  </conditionalFormatting>
  <conditionalFormatting sqref="F37">
    <cfRule type="expression" dxfId="124" priority="146">
      <formula>AND(ISBLANK($F37)=FALSE(),$F37&lt;=3)</formula>
    </cfRule>
  </conditionalFormatting>
  <conditionalFormatting sqref="B38:C38">
    <cfRule type="expression" dxfId="123" priority="143">
      <formula>AND($E38="(em branco)",TODAY()&gt;$D38)</formula>
    </cfRule>
  </conditionalFormatting>
  <conditionalFormatting sqref="D38">
    <cfRule type="expression" dxfId="122" priority="142">
      <formula>AND($E38="(em branco)",TODAY()&gt;$D38)</formula>
    </cfRule>
  </conditionalFormatting>
  <conditionalFormatting sqref="F38">
    <cfRule type="expression" dxfId="121" priority="141">
      <formula>AND(ISBLANK($G38)=FALSE(),$G38&lt;=3)</formula>
    </cfRule>
  </conditionalFormatting>
  <conditionalFormatting sqref="F38">
    <cfRule type="expression" dxfId="120" priority="140">
      <formula>AND(ISBLANK($F38)=FALSE(),$F38&lt;=3)</formula>
    </cfRule>
  </conditionalFormatting>
  <conditionalFormatting sqref="F39">
    <cfRule type="expression" dxfId="119" priority="138">
      <formula>AND(ISBLANK($F39)=FALSE(),$F39&lt;=3)</formula>
    </cfRule>
  </conditionalFormatting>
  <conditionalFormatting sqref="B56:C56">
    <cfRule type="expression" dxfId="118" priority="134">
      <formula>AND($E56="(em branco)",TODAY()&gt;$D56)</formula>
    </cfRule>
  </conditionalFormatting>
  <conditionalFormatting sqref="D56">
    <cfRule type="expression" dxfId="117" priority="133">
      <formula>AND($E56="(em branco)",TODAY()&gt;$D56)</formula>
    </cfRule>
  </conditionalFormatting>
  <conditionalFormatting sqref="F56">
    <cfRule type="expression" dxfId="116" priority="132">
      <formula>AND(ISBLANK($G56)=FALSE(),$G56&lt;=3)</formula>
    </cfRule>
  </conditionalFormatting>
  <conditionalFormatting sqref="F56">
    <cfRule type="expression" dxfId="115" priority="131">
      <formula>AND(ISBLANK($F56)=FALSE(),$F56&lt;=3)</formula>
    </cfRule>
  </conditionalFormatting>
  <conditionalFormatting sqref="B73:C73">
    <cfRule type="expression" dxfId="114" priority="123">
      <formula>AND($E73="(em branco)",TODAY()&gt;$D73)</formula>
    </cfRule>
  </conditionalFormatting>
  <conditionalFormatting sqref="F59">
    <cfRule type="expression" dxfId="113" priority="129">
      <formula>AND(ISBLANK(#REF!)=FALSE(),#REF!&lt;=3)</formula>
    </cfRule>
  </conditionalFormatting>
  <conditionalFormatting sqref="F59">
    <cfRule type="expression" dxfId="112" priority="128">
      <formula>AND(ISBLANK($F59)=FALSE(),$F59&lt;=3)</formula>
    </cfRule>
  </conditionalFormatting>
  <conditionalFormatting sqref="F61">
    <cfRule type="expression" dxfId="111" priority="125">
      <formula>AND(ISBLANK($F61)=FALSE(),$F61&lt;=3)</formula>
    </cfRule>
  </conditionalFormatting>
  <conditionalFormatting sqref="F71:F72">
    <cfRule type="expression" dxfId="110" priority="124">
      <formula>AND(ISBLANK($F71)=FALSE(),$F71&lt;=3)</formula>
    </cfRule>
  </conditionalFormatting>
  <conditionalFormatting sqref="D73">
    <cfRule type="expression" dxfId="109" priority="122">
      <formula>AND($E73="(em branco)",TODAY()&gt;$D73)</formula>
    </cfRule>
  </conditionalFormatting>
  <conditionalFormatting sqref="F73">
    <cfRule type="expression" dxfId="108" priority="121">
      <formula>AND(ISBLANK($G73)=FALSE(),$G73&lt;=3)</formula>
    </cfRule>
  </conditionalFormatting>
  <conditionalFormatting sqref="F73">
    <cfRule type="expression" dxfId="107" priority="120">
      <formula>AND(ISBLANK($F73)=FALSE(),$F73&lt;=3)</formula>
    </cfRule>
  </conditionalFormatting>
  <conditionalFormatting sqref="F58">
    <cfRule type="expression" dxfId="106" priority="119">
      <formula>AND(ISBLANK($F58)=FALSE(),$F58&lt;=3)</formula>
    </cfRule>
  </conditionalFormatting>
  <conditionalFormatting sqref="F190">
    <cfRule type="expression" dxfId="105" priority="118">
      <formula>AND(ISBLANK($F190)=FALSE(),$F190&lt;=3)</formula>
    </cfRule>
  </conditionalFormatting>
  <conditionalFormatting sqref="F190">
    <cfRule type="expression" dxfId="104" priority="116">
      <formula>AND(ISBLANK($F190)=FALSE(),$F190&lt;=3)</formula>
    </cfRule>
  </conditionalFormatting>
  <conditionalFormatting sqref="B89:C89">
    <cfRule type="expression" dxfId="103" priority="107">
      <formula>AND($E89="(em branco)",TODAY()&gt;$D89)</formula>
    </cfRule>
  </conditionalFormatting>
  <conditionalFormatting sqref="F74">
    <cfRule type="expression" dxfId="102" priority="113">
      <formula>AND(ISBLANK(#REF!)=FALSE(),#REF!&lt;=3)</formula>
    </cfRule>
  </conditionalFormatting>
  <conditionalFormatting sqref="F74">
    <cfRule type="expression" dxfId="101" priority="112">
      <formula>AND(ISBLANK($F74)=FALSE(),$F74&lt;=3)</formula>
    </cfRule>
  </conditionalFormatting>
  <conditionalFormatting sqref="F75">
    <cfRule type="expression" dxfId="100" priority="111">
      <formula>AND(ISBLANK($F75)=FALSE(),$F75&lt;=3)</formula>
    </cfRule>
  </conditionalFormatting>
  <conditionalFormatting sqref="F77 F79:F83">
    <cfRule type="expression" dxfId="99" priority="110">
      <formula>AND(ISBLANK($F77)=FALSE(),$F77&lt;=3)</formula>
    </cfRule>
  </conditionalFormatting>
  <conditionalFormatting sqref="F78 F76">
    <cfRule type="expression" dxfId="98" priority="109">
      <formula>AND(ISBLANK($F76)=FALSE(),$F76&lt;=3)</formula>
    </cfRule>
  </conditionalFormatting>
  <conditionalFormatting sqref="F87:F88">
    <cfRule type="expression" dxfId="97" priority="108">
      <formula>AND(ISBLANK($F87)=FALSE(),$F87&lt;=3)</formula>
    </cfRule>
  </conditionalFormatting>
  <conditionalFormatting sqref="D89">
    <cfRule type="expression" dxfId="96" priority="106">
      <formula>AND($E89="(em branco)",TODAY()&gt;$D89)</formula>
    </cfRule>
  </conditionalFormatting>
  <conditionalFormatting sqref="F89">
    <cfRule type="expression" dxfId="95" priority="105">
      <formula>AND(ISBLANK($G89)=FALSE(),$G89&lt;=3)</formula>
    </cfRule>
  </conditionalFormatting>
  <conditionalFormatting sqref="F89">
    <cfRule type="expression" dxfId="94" priority="104">
      <formula>AND(ISBLANK($F89)=FALSE(),$F89&lt;=3)</formula>
    </cfRule>
  </conditionalFormatting>
  <conditionalFormatting sqref="F84">
    <cfRule type="expression" dxfId="93" priority="103">
      <formula>AND(ISBLANK($F84)=FALSE(),$F84&lt;=3)</formula>
    </cfRule>
  </conditionalFormatting>
  <conditionalFormatting sqref="F105">
    <cfRule type="expression" dxfId="92" priority="101">
      <formula>AND(ISBLANK($F105)=FALSE(),$F105&lt;=3)</formula>
    </cfRule>
  </conditionalFormatting>
  <conditionalFormatting sqref="B106:C106">
    <cfRule type="expression" dxfId="91" priority="94">
      <formula>AND($E106="(em branco)",TODAY()&gt;$D106)</formula>
    </cfRule>
  </conditionalFormatting>
  <conditionalFormatting sqref="F90">
    <cfRule type="expression" dxfId="90" priority="100">
      <formula>AND(ISBLANK(#REF!)=FALSE(),#REF!&lt;=3)</formula>
    </cfRule>
  </conditionalFormatting>
  <conditionalFormatting sqref="F90">
    <cfRule type="expression" dxfId="89" priority="99">
      <formula>AND(ISBLANK($F90)=FALSE(),$F90&lt;=3)</formula>
    </cfRule>
  </conditionalFormatting>
  <conditionalFormatting sqref="F91">
    <cfRule type="expression" dxfId="88" priority="98">
      <formula>AND(ISBLANK($F91)=FALSE(),$F91&lt;=3)</formula>
    </cfRule>
  </conditionalFormatting>
  <conditionalFormatting sqref="F93 F98:F102">
    <cfRule type="expression" dxfId="87" priority="97">
      <formula>AND(ISBLANK($F93)=FALSE(),$F93&lt;=3)</formula>
    </cfRule>
  </conditionalFormatting>
  <conditionalFormatting sqref="F94:F97 F92">
    <cfRule type="expression" dxfId="86" priority="96">
      <formula>AND(ISBLANK($F92)=FALSE(),$F92&lt;=3)</formula>
    </cfRule>
  </conditionalFormatting>
  <conditionalFormatting sqref="F105">
    <cfRule type="expression" dxfId="85" priority="95">
      <formula>AND(ISBLANK($F105)=FALSE(),$F105&lt;=3)</formula>
    </cfRule>
  </conditionalFormatting>
  <conditionalFormatting sqref="D106">
    <cfRule type="expression" dxfId="84" priority="93">
      <formula>AND($E106="(em branco)",TODAY()&gt;$D106)</formula>
    </cfRule>
  </conditionalFormatting>
  <conditionalFormatting sqref="F106">
    <cfRule type="expression" dxfId="83" priority="92">
      <formula>AND(ISBLANK($G106)=FALSE(),$G106&lt;=3)</formula>
    </cfRule>
  </conditionalFormatting>
  <conditionalFormatting sqref="F106">
    <cfRule type="expression" dxfId="82" priority="91">
      <formula>AND(ISBLANK($F106)=FALSE(),$F106&lt;=3)</formula>
    </cfRule>
  </conditionalFormatting>
  <conditionalFormatting sqref="F103">
    <cfRule type="expression" dxfId="81" priority="90">
      <formula>AND(ISBLANK($F103)=FALSE(),$F103&lt;=3)</formula>
    </cfRule>
  </conditionalFormatting>
  <conditionalFormatting sqref="F119">
    <cfRule type="expression" dxfId="80" priority="86">
      <formula>AND(ISBLANK($F119)=FALSE(),$F119&lt;=3)</formula>
    </cfRule>
  </conditionalFormatting>
  <conditionalFormatting sqref="B120:C120">
    <cfRule type="expression" dxfId="79" priority="79">
      <formula>AND($E120="(em branco)",TODAY()&gt;$D120)</formula>
    </cfRule>
  </conditionalFormatting>
  <conditionalFormatting sqref="F107">
    <cfRule type="expression" dxfId="78" priority="85">
      <formula>AND(ISBLANK(#REF!)=FALSE(),#REF!&lt;=3)</formula>
    </cfRule>
  </conditionalFormatting>
  <conditionalFormatting sqref="F107">
    <cfRule type="expression" dxfId="77" priority="84">
      <formula>AND(ISBLANK($F107)=FALSE(),$F107&lt;=3)</formula>
    </cfRule>
  </conditionalFormatting>
  <conditionalFormatting sqref="F115">
    <cfRule type="expression" dxfId="76" priority="82">
      <formula>AND(ISBLANK($F115)=FALSE(),$F115&lt;=3)</formula>
    </cfRule>
  </conditionalFormatting>
  <conditionalFormatting sqref="F114">
    <cfRule type="expression" dxfId="75" priority="81">
      <formula>AND(ISBLANK($F114)=FALSE(),$F114&lt;=3)</formula>
    </cfRule>
  </conditionalFormatting>
  <conditionalFormatting sqref="F119">
    <cfRule type="expression" dxfId="74" priority="80">
      <formula>AND(ISBLANK($F119)=FALSE(),$F119&lt;=3)</formula>
    </cfRule>
  </conditionalFormatting>
  <conditionalFormatting sqref="D120">
    <cfRule type="expression" dxfId="73" priority="78">
      <formula>AND($E120="(em branco)",TODAY()&gt;$D120)</formula>
    </cfRule>
  </conditionalFormatting>
  <conditionalFormatting sqref="F120">
    <cfRule type="expression" dxfId="72" priority="77">
      <formula>AND(ISBLANK($G120)=FALSE(),$G120&lt;=3)</formula>
    </cfRule>
  </conditionalFormatting>
  <conditionalFormatting sqref="F120">
    <cfRule type="expression" dxfId="71" priority="76">
      <formula>AND(ISBLANK($F120)=FALSE(),$F120&lt;=3)</formula>
    </cfRule>
  </conditionalFormatting>
  <conditionalFormatting sqref="F121">
    <cfRule type="expression" dxfId="70" priority="74">
      <formula>AND(ISBLANK(#REF!)=FALSE(),#REF!&lt;=3)</formula>
    </cfRule>
  </conditionalFormatting>
  <conditionalFormatting sqref="F121">
    <cfRule type="expression" dxfId="69" priority="73">
      <formula>AND(ISBLANK($F121)=FALSE(),$F121&lt;=3)</formula>
    </cfRule>
  </conditionalFormatting>
  <conditionalFormatting sqref="F122">
    <cfRule type="expression" dxfId="68" priority="72">
      <formula>AND(ISBLANK($F122)=FALSE(),$F122&lt;=3)</formula>
    </cfRule>
  </conditionalFormatting>
  <conditionalFormatting sqref="F125:F135">
    <cfRule type="expression" dxfId="67" priority="71">
      <formula>AND(ISBLANK($F125)=FALSE(),$F125&lt;=3)</formula>
    </cfRule>
  </conditionalFormatting>
  <conditionalFormatting sqref="F123">
    <cfRule type="expression" dxfId="66" priority="70">
      <formula>AND(ISBLANK($F123)=FALSE(),$F123&lt;=3)</formula>
    </cfRule>
  </conditionalFormatting>
  <conditionalFormatting sqref="F124">
    <cfRule type="expression" dxfId="65" priority="69">
      <formula>AND(ISBLANK($F124)=FALSE(),$F124&lt;=3)</formula>
    </cfRule>
  </conditionalFormatting>
  <conditionalFormatting sqref="B136:C136">
    <cfRule type="expression" dxfId="64" priority="68">
      <formula>AND($E136="(em branco)",TODAY()&gt;$D136)</formula>
    </cfRule>
  </conditionalFormatting>
  <conditionalFormatting sqref="D136">
    <cfRule type="expression" dxfId="63" priority="67">
      <formula>AND($E136="(em branco)",TODAY()&gt;$D136)</formula>
    </cfRule>
  </conditionalFormatting>
  <conditionalFormatting sqref="F136">
    <cfRule type="expression" dxfId="62" priority="66">
      <formula>AND(ISBLANK($G136)=FALSE(),$G136&lt;=3)</formula>
    </cfRule>
  </conditionalFormatting>
  <conditionalFormatting sqref="F136">
    <cfRule type="expression" dxfId="61" priority="65">
      <formula>AND(ISBLANK($F136)=FALSE(),$F136&lt;=3)</formula>
    </cfRule>
  </conditionalFormatting>
  <conditionalFormatting sqref="F190">
    <cfRule type="expression" dxfId="60" priority="330">
      <formula>AND(ISBLANK(#REF!)=FALSE(),#REF!&lt;=3)</formula>
    </cfRule>
  </conditionalFormatting>
  <conditionalFormatting sqref="F137:F148">
    <cfRule type="expression" dxfId="59" priority="64">
      <formula>AND(ISBLANK($F137)=FALSE(),$F137&lt;=3)</formula>
    </cfRule>
  </conditionalFormatting>
  <conditionalFormatting sqref="F137">
    <cfRule type="expression" dxfId="58" priority="63">
      <formula>AND(ISBLANK(#REF!)=FALSE(),#REF!&lt;=3)</formula>
    </cfRule>
  </conditionalFormatting>
  <conditionalFormatting sqref="F137">
    <cfRule type="expression" dxfId="57" priority="62">
      <formula>AND(ISBLANK($F137)=FALSE(),$F137&lt;=3)</formula>
    </cfRule>
  </conditionalFormatting>
  <conditionalFormatting sqref="F147">
    <cfRule type="expression" dxfId="56" priority="61">
      <formula>AND(ISBLANK($F147)=FALSE(),$F147&lt;=3)</formula>
    </cfRule>
  </conditionalFormatting>
  <conditionalFormatting sqref="F147">
    <cfRule type="expression" dxfId="55" priority="60">
      <formula>AND(ISBLANK($F147)=FALSE(),$F147&lt;=3)</formula>
    </cfRule>
  </conditionalFormatting>
  <conditionalFormatting sqref="F154 F156 F158">
    <cfRule type="expression" dxfId="54" priority="58">
      <formula>AND(ISBLANK($F154)=FALSE(),$F154&lt;=3)</formula>
    </cfRule>
  </conditionalFormatting>
  <conditionalFormatting sqref="F157 F155">
    <cfRule type="expression" dxfId="53" priority="57">
      <formula>AND(ISBLANK($F155)=FALSE(),$F155&lt;=3)</formula>
    </cfRule>
  </conditionalFormatting>
  <conditionalFormatting sqref="F154:F158">
    <cfRule type="expression" dxfId="52" priority="56">
      <formula>AND(ISBLANK($F154)=FALSE(),$F154&lt;=3)</formula>
    </cfRule>
  </conditionalFormatting>
  <conditionalFormatting sqref="F138">
    <cfRule type="expression" dxfId="51" priority="55">
      <formula>AND(ISBLANK($F138)=FALSE(),$F138&lt;=3)</formula>
    </cfRule>
  </conditionalFormatting>
  <conditionalFormatting sqref="F142 F145">
    <cfRule type="expression" dxfId="50" priority="54">
      <formula>AND(ISBLANK($F142)=FALSE(),$F142&lt;=3)</formula>
    </cfRule>
  </conditionalFormatting>
  <conditionalFormatting sqref="F144 F139:F140">
    <cfRule type="expression" dxfId="49" priority="53">
      <formula>AND(ISBLANK($F139)=FALSE(),$F139&lt;=3)</formula>
    </cfRule>
  </conditionalFormatting>
  <conditionalFormatting sqref="F141">
    <cfRule type="expression" dxfId="48" priority="52">
      <formula>AND(ISBLANK($F141)=FALSE(),$F141&lt;=3)</formula>
    </cfRule>
  </conditionalFormatting>
  <conditionalFormatting sqref="F146">
    <cfRule type="expression" dxfId="47" priority="51">
      <formula>AND(ISBLANK($F146)=FALSE(),$F146&lt;=3)</formula>
    </cfRule>
  </conditionalFormatting>
  <conditionalFormatting sqref="F146">
    <cfRule type="expression" dxfId="46" priority="50">
      <formula>AND(ISBLANK($F146)=FALSE(),$F146&lt;=3)</formula>
    </cfRule>
  </conditionalFormatting>
  <conditionalFormatting sqref="B159:C159">
    <cfRule type="expression" dxfId="45" priority="49">
      <formula>AND($E159="(em branco)",TODAY()&gt;$D159)</formula>
    </cfRule>
  </conditionalFormatting>
  <conditionalFormatting sqref="D159">
    <cfRule type="expression" dxfId="44" priority="48">
      <formula>AND($E159="(em branco)",TODAY()&gt;$D159)</formula>
    </cfRule>
  </conditionalFormatting>
  <conditionalFormatting sqref="F159">
    <cfRule type="expression" dxfId="43" priority="47">
      <formula>AND(ISBLANK($G159)=FALSE(),$G159&lt;=3)</formula>
    </cfRule>
  </conditionalFormatting>
  <conditionalFormatting sqref="F159">
    <cfRule type="expression" dxfId="42" priority="46">
      <formula>AND(ISBLANK($F159)=FALSE(),$F159&lt;=3)</formula>
    </cfRule>
  </conditionalFormatting>
  <conditionalFormatting sqref="F143">
    <cfRule type="expression" dxfId="41" priority="45">
      <formula>AND(ISBLANK($F143)=FALSE(),$F143&lt;=3)</formula>
    </cfRule>
  </conditionalFormatting>
  <conditionalFormatting sqref="F143">
    <cfRule type="expression" dxfId="40" priority="44">
      <formula>AND(ISBLANK($F143)=FALSE(),$F143&lt;=3)</formula>
    </cfRule>
  </conditionalFormatting>
  <conditionalFormatting sqref="F148">
    <cfRule type="expression" dxfId="39" priority="43">
      <formula>AND(ISBLANK($F148)=FALSE(),$F148&lt;=3)</formula>
    </cfRule>
  </conditionalFormatting>
  <conditionalFormatting sqref="F148">
    <cfRule type="expression" dxfId="38" priority="42">
      <formula>AND(ISBLANK($F148)=FALSE(),$F148&lt;=3)</formula>
    </cfRule>
  </conditionalFormatting>
  <conditionalFormatting sqref="G153">
    <cfRule type="expression" dxfId="37" priority="41">
      <formula>AND(ISBLANK($F153)=FALSE(),$F153&lt;=3)</formula>
    </cfRule>
  </conditionalFormatting>
  <conditionalFormatting sqref="F149">
    <cfRule type="expression" dxfId="36" priority="40">
      <formula>AND(ISBLANK($F149)=FALSE(),$F149&lt;=3)</formula>
    </cfRule>
  </conditionalFormatting>
  <conditionalFormatting sqref="F149">
    <cfRule type="expression" dxfId="35" priority="39">
      <formula>AND(ISBLANK($F149)=FALSE(),$F149&lt;=3)</formula>
    </cfRule>
  </conditionalFormatting>
  <conditionalFormatting sqref="F160:F163 F165:F170">
    <cfRule type="expression" dxfId="34" priority="38">
      <formula>AND(ISBLANK($F160)=FALSE(),$F160&lt;=3)</formula>
    </cfRule>
  </conditionalFormatting>
  <conditionalFormatting sqref="F163 F165:F169">
    <cfRule type="expression" dxfId="33" priority="37">
      <formula>AND(ISBLANK($F163)=FALSE(),$F163&lt;=3)</formula>
    </cfRule>
  </conditionalFormatting>
  <conditionalFormatting sqref="F160">
    <cfRule type="expression" dxfId="32" priority="36">
      <formula>AND(ISBLANK(#REF!)=FALSE(),#REF!&lt;=3)</formula>
    </cfRule>
  </conditionalFormatting>
  <conditionalFormatting sqref="F160">
    <cfRule type="expression" dxfId="31" priority="35">
      <formula>AND(ISBLANK($F160)=FALSE(),$F160&lt;=3)</formula>
    </cfRule>
  </conditionalFormatting>
  <conditionalFormatting sqref="F168:F169">
    <cfRule type="expression" dxfId="30" priority="34">
      <formula>AND(ISBLANK($F168)=FALSE(),$F168&lt;=3)</formula>
    </cfRule>
  </conditionalFormatting>
  <conditionalFormatting sqref="F161">
    <cfRule type="expression" dxfId="29" priority="33">
      <formula>AND(ISBLANK($F161)=FALSE(),$F161&lt;=3)</formula>
    </cfRule>
  </conditionalFormatting>
  <conditionalFormatting sqref="F162">
    <cfRule type="expression" dxfId="28" priority="32">
      <formula>AND(ISBLANK($F162)=FALSE(),$F162&lt;=3)</formula>
    </cfRule>
  </conditionalFormatting>
  <conditionalFormatting sqref="B170:C170">
    <cfRule type="expression" dxfId="27" priority="31">
      <formula>AND($E170="(em branco)",TODAY()&gt;$D170)</formula>
    </cfRule>
  </conditionalFormatting>
  <conditionalFormatting sqref="D170">
    <cfRule type="expression" dxfId="26" priority="30">
      <formula>AND($E170="(em branco)",TODAY()&gt;$D170)</formula>
    </cfRule>
  </conditionalFormatting>
  <conditionalFormatting sqref="F170">
    <cfRule type="expression" dxfId="25" priority="29">
      <formula>AND(ISBLANK($G170)=FALSE(),$G170&lt;=3)</formula>
    </cfRule>
  </conditionalFormatting>
  <conditionalFormatting sqref="F170">
    <cfRule type="expression" dxfId="24" priority="28">
      <formula>AND(ISBLANK($F170)=FALSE(),$F170&lt;=3)</formula>
    </cfRule>
  </conditionalFormatting>
  <conditionalFormatting sqref="G167">
    <cfRule type="expression" dxfId="23" priority="27">
      <formula>AND(ISBLANK($F167)=FALSE(),$F167&lt;=3)</formula>
    </cfRule>
  </conditionalFormatting>
  <conditionalFormatting sqref="F164">
    <cfRule type="expression" dxfId="22" priority="26">
      <formula>AND(ISBLANK($F164)=FALSE(),$F164&lt;=3)</formula>
    </cfRule>
  </conditionalFormatting>
  <conditionalFormatting sqref="F164">
    <cfRule type="expression" dxfId="21" priority="25">
      <formula>AND(ISBLANK($F164)=FALSE(),$F164&lt;=3)</formula>
    </cfRule>
  </conditionalFormatting>
  <conditionalFormatting sqref="F171">
    <cfRule type="expression" dxfId="20" priority="22">
      <formula>AND(ISBLANK(#REF!)=FALSE(),#REF!&lt;=3)</formula>
    </cfRule>
  </conditionalFormatting>
  <conditionalFormatting sqref="F171">
    <cfRule type="expression" dxfId="19" priority="21">
      <formula>AND(ISBLANK($F171)=FALSE(),$F171&lt;=3)</formula>
    </cfRule>
  </conditionalFormatting>
  <conditionalFormatting sqref="F172">
    <cfRule type="expression" dxfId="18" priority="20">
      <formula>AND(ISBLANK($F172)=FALSE(),$F172&lt;=3)</formula>
    </cfRule>
  </conditionalFormatting>
  <conditionalFormatting sqref="B173:C173">
    <cfRule type="expression" dxfId="17" priority="18">
      <formula>AND($E173="(em branco)",TODAY()&gt;$D173)</formula>
    </cfRule>
  </conditionalFormatting>
  <conditionalFormatting sqref="D173">
    <cfRule type="expression" dxfId="16" priority="17">
      <formula>AND($E173="(em branco)",TODAY()&gt;$D173)</formula>
    </cfRule>
  </conditionalFormatting>
  <conditionalFormatting sqref="F173">
    <cfRule type="expression" dxfId="15" priority="16">
      <formula>AND(ISBLANK($G173)=FALSE(),$G173&lt;=3)</formula>
    </cfRule>
  </conditionalFormatting>
  <conditionalFormatting sqref="F173">
    <cfRule type="expression" dxfId="14" priority="15">
      <formula>AND(ISBLANK($F173)=FALSE(),$F173&lt;=3)</formula>
    </cfRule>
  </conditionalFormatting>
  <conditionalFormatting sqref="F174:F189">
    <cfRule type="expression" dxfId="13" priority="14">
      <formula>AND(ISBLANK($F174)=FALSE(),$F174&lt;=3)</formula>
    </cfRule>
  </conditionalFormatting>
  <conditionalFormatting sqref="F174">
    <cfRule type="expression" dxfId="12" priority="13">
      <formula>AND(ISBLANK(#REF!)=FALSE(),#REF!&lt;=3)</formula>
    </cfRule>
  </conditionalFormatting>
  <conditionalFormatting sqref="F174">
    <cfRule type="expression" dxfId="11" priority="12">
      <formula>AND(ISBLANK($F174)=FALSE(),$F174&lt;=3)</formula>
    </cfRule>
  </conditionalFormatting>
  <conditionalFormatting sqref="F175">
    <cfRule type="expression" dxfId="10" priority="11">
      <formula>AND(ISBLANK($F175)=FALSE(),$F175&lt;=3)</formula>
    </cfRule>
  </conditionalFormatting>
  <conditionalFormatting sqref="F184">
    <cfRule type="expression" dxfId="9" priority="10">
      <formula>AND(ISBLANK($F184)=FALSE(),$F184&lt;=3)</formula>
    </cfRule>
  </conditionalFormatting>
  <conditionalFormatting sqref="B189:C189">
    <cfRule type="expression" dxfId="8" priority="9">
      <formula>AND($E189="(em branco)",TODAY()&gt;$D189)</formula>
    </cfRule>
  </conditionalFormatting>
  <conditionalFormatting sqref="D189">
    <cfRule type="expression" dxfId="7" priority="8">
      <formula>AND($E189="(em branco)",TODAY()&gt;$D189)</formula>
    </cfRule>
  </conditionalFormatting>
  <conditionalFormatting sqref="F189">
    <cfRule type="expression" dxfId="6" priority="7">
      <formula>AND(ISBLANK($G189)=FALSE(),$G189&lt;=3)</formula>
    </cfRule>
  </conditionalFormatting>
  <conditionalFormatting sqref="F189">
    <cfRule type="expression" dxfId="5" priority="6">
      <formula>AND(ISBLANK($F189)=FALSE(),$F189&lt;=3)</formula>
    </cfRule>
  </conditionalFormatting>
  <conditionalFormatting sqref="F183">
    <cfRule type="expression" dxfId="4" priority="5">
      <formula>AND(ISBLANK($F183)=FALSE(),$F183&lt;=3)</formula>
    </cfRule>
  </conditionalFormatting>
  <conditionalFormatting sqref="F178 F181:F182">
    <cfRule type="expression" dxfId="3" priority="4">
      <formula>AND(ISBLANK($F178)=FALSE(),$F178&lt;=3)</formula>
    </cfRule>
  </conditionalFormatting>
  <conditionalFormatting sqref="F177">
    <cfRule type="expression" dxfId="2" priority="3">
      <formula>AND(ISBLANK($F177)=FALSE(),$F177&lt;=3)</formula>
    </cfRule>
  </conditionalFormatting>
  <conditionalFormatting sqref="F176">
    <cfRule type="expression" dxfId="1" priority="2">
      <formula>AND(ISBLANK($F176)=FALSE(),$F176&lt;=3)</formula>
    </cfRule>
  </conditionalFormatting>
  <conditionalFormatting sqref="F179:F180">
    <cfRule type="expression" dxfId="0" priority="1">
      <formula>AND(ISBLANK($F179)=FALSE(),$F179&lt;=3)</formula>
    </cfRule>
  </conditionalFormatting>
  <printOptions horizontalCentered="1"/>
  <pageMargins left="0.31496062992125984" right="0.31496062992125984" top="0.7" bottom="0.38" header="0.19" footer="0.11811023622047245"/>
  <pageSetup paperSize="9" scale="8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2021-10-01T14:41:37Z</dcterms:modified>
</cp:coreProperties>
</file>