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385" yWindow="-15" windowWidth="14430" windowHeight="12840"/>
  </bookViews>
  <sheets>
    <sheet name="Continente" sheetId="2" r:id="rId1"/>
    <sheet name="Açores" sheetId="3" r:id="rId2"/>
  </sheets>
  <definedNames>
    <definedName name="_xlnm.Print_Area" localSheetId="1">Açores!$B$1:$G$17</definedName>
    <definedName name="_xlnm.Print_Area" localSheetId="0">Continente!$B$1:$V$26</definedName>
  </definedNames>
  <calcPr calcId="145621"/>
</workbook>
</file>

<file path=xl/calcChain.xml><?xml version="1.0" encoding="utf-8"?>
<calcChain xmlns="http://schemas.openxmlformats.org/spreadsheetml/2006/main">
  <c r="U21" i="2" l="1"/>
  <c r="K21" i="2"/>
  <c r="V24" i="2" l="1"/>
  <c r="T18" i="2" l="1"/>
  <c r="T17" i="2"/>
  <c r="T16" i="2"/>
  <c r="T15" i="2"/>
  <c r="T14" i="2"/>
  <c r="N18" i="2"/>
  <c r="V18" i="2" s="1"/>
  <c r="N17" i="2"/>
  <c r="V17" i="2" s="1"/>
  <c r="N16" i="2"/>
  <c r="N15" i="2"/>
  <c r="N14" i="2"/>
  <c r="V14" i="2" s="1"/>
  <c r="R21" i="2"/>
  <c r="R26" i="2" s="1"/>
  <c r="Q26" i="2"/>
  <c r="K26" i="2"/>
  <c r="L21" i="2"/>
  <c r="L26" i="2" s="1"/>
  <c r="V16" i="2" l="1"/>
  <c r="V15" i="2"/>
  <c r="T21" i="2"/>
  <c r="T26" i="2" s="1"/>
  <c r="S21" i="2"/>
  <c r="S26" i="2" s="1"/>
  <c r="P21" i="2"/>
  <c r="P26" i="2" s="1"/>
  <c r="O21" i="2"/>
  <c r="O26" i="2" s="1"/>
  <c r="C21" i="2" l="1"/>
  <c r="K17" i="3" l="1"/>
  <c r="J16" i="3"/>
  <c r="I16" i="3"/>
  <c r="H16" i="3"/>
  <c r="G16" i="3"/>
  <c r="F16" i="3"/>
  <c r="E16" i="3"/>
  <c r="D16" i="3"/>
  <c r="C16" i="3"/>
  <c r="K15" i="3"/>
  <c r="K14" i="3"/>
  <c r="K13" i="3"/>
  <c r="K12" i="3"/>
  <c r="K11" i="3"/>
  <c r="K16" i="3" s="1"/>
  <c r="D21" i="2" l="1"/>
  <c r="E21" i="2" l="1"/>
  <c r="E26" i="2" l="1"/>
  <c r="V21" i="2" l="1"/>
  <c r="V26" i="2" s="1"/>
  <c r="V19" i="2"/>
  <c r="M21" i="2"/>
  <c r="M26" i="2" s="1"/>
  <c r="I26" i="2"/>
  <c r="C26" i="2"/>
  <c r="D26" i="2" l="1"/>
  <c r="N21" i="2"/>
  <c r="N26" i="2" s="1"/>
  <c r="J21" i="2"/>
  <c r="J26" i="2" s="1"/>
  <c r="H21" i="2" l="1"/>
  <c r="H26" i="2" s="1"/>
  <c r="G21" i="2"/>
  <c r="G26" i="2" s="1"/>
  <c r="F21" i="2" l="1"/>
  <c r="F26" i="2" s="1"/>
</calcChain>
</file>

<file path=xl/sharedStrings.xml><?xml version="1.0" encoding="utf-8"?>
<sst xmlns="http://schemas.openxmlformats.org/spreadsheetml/2006/main" count="74" uniqueCount="30">
  <si>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</si>
  <si>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</si>
  <si>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</si>
  <si>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</si>
  <si>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</si>
  <si>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</si>
  <si>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</si>
  <si>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</si>
  <si>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</si>
  <si>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</si>
  <si>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</si>
  <si>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</si>
  <si>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</si>
  <si>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</si>
  <si>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</si>
  <si>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</si>
  <si>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Total</t>
  </si>
  <si>
    <t>Total Continente</t>
  </si>
  <si>
    <t>QCA I e II - Medidas Florestais             Reg. 2328/91 e 2080/92  
Prémio Perda Rendimento</t>
  </si>
  <si>
    <t>FLORESTAÇÃO DE TERRAS AGRÍCOLAS - AÇORES</t>
  </si>
  <si>
    <t>CAMPANHA 2020</t>
  </si>
  <si>
    <t>Programa PRORURAL</t>
  </si>
  <si>
    <t>Programa PRORURAL+</t>
  </si>
  <si>
    <t>Programa PDR2020</t>
  </si>
  <si>
    <t>Total Prémios</t>
  </si>
  <si>
    <t xml:space="preserve">             ≤ 3       </t>
  </si>
  <si>
    <t xml:space="preserve"> ≤ 3       </t>
  </si>
  <si>
    <t>Pagamentos efetuados até 30 de abril de 2020</t>
  </si>
  <si>
    <t>Pagamentos efetuados até 30 de junho de 2021</t>
  </si>
  <si>
    <t>ATENÇÃO AO Nª TOTAL DE BENEFS POR REGIAO TEM QUE SER ATUALKIZADO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</si>
</sst>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__;"/>
  </numFmts>
  <fonts count="22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70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indexed="64"/>
      </right>
      <top/>
      <bottom style="hair">
        <color theme="4" tint="-0.24994659260841701"/>
      </bottom>
      <diagonal/>
    </border>
    <border>
      <left/>
      <right style="thin">
        <color indexed="64"/>
      </right>
      <top/>
      <bottom/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3" tint="0.39994506668294322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9" fontId="18" fillId="0" borderId="0" xfId="1" applyNumberFormat="1" applyFont="1" applyFill="1" applyBorder="1" applyAlignment="1">
      <alignment vertical="center"/>
    </xf>
    <xf numFmtId="170" fontId="19" fillId="0" borderId="11" xfId="1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64" fontId="1" fillId="2" borderId="30" xfId="0" applyNumberFormat="1" applyFont="1" applyFill="1" applyBorder="1" applyAlignment="1">
      <alignment vertical="center"/>
    </xf>
    <xf numFmtId="165" fontId="1" fillId="2" borderId="31" xfId="0" applyNumberFormat="1" applyFont="1" applyFill="1" applyBorder="1" applyAlignment="1">
      <alignment vertical="center"/>
    </xf>
    <xf numFmtId="165" fontId="1" fillId="2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29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165" fontId="2" fillId="2" borderId="18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0" fontId="2" fillId="0" borderId="37" xfId="0" quotePrefix="1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right" vertical="center"/>
    </xf>
    <xf numFmtId="164" fontId="2" fillId="2" borderId="38" xfId="0" applyNumberFormat="1" applyFont="1" applyFill="1" applyBorder="1" applyAlignment="1">
      <alignment vertical="center"/>
    </xf>
    <xf numFmtId="164" fontId="2" fillId="2" borderId="39" xfId="0" applyNumberFormat="1" applyFont="1" applyFill="1" applyBorder="1" applyAlignment="1">
      <alignment vertical="center"/>
    </xf>
    <xf numFmtId="164" fontId="1" fillId="2" borderId="41" xfId="0" applyNumberFormat="1" applyFont="1" applyFill="1" applyBorder="1" applyAlignment="1">
      <alignment vertical="center"/>
    </xf>
    <xf numFmtId="0" fontId="0" fillId="0" borderId="42" xfId="0" applyBorder="1"/>
    <xf numFmtId="166" fontId="20" fillId="3" borderId="43" xfId="0" applyNumberFormat="1" applyFont="1" applyFill="1" applyBorder="1" applyAlignment="1">
      <alignment vertical="center"/>
    </xf>
    <xf numFmtId="168" fontId="0" fillId="0" borderId="0" xfId="0" applyNumberFormat="1" applyBorder="1"/>
    <xf numFmtId="164" fontId="1" fillId="2" borderId="30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7" fontId="2" fillId="2" borderId="27" xfId="0" applyNumberFormat="1" applyFont="1" applyFill="1" applyBorder="1" applyAlignment="1">
      <alignment horizontal="right" vertical="center"/>
    </xf>
    <xf numFmtId="167" fontId="2" fillId="0" borderId="28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1" fillId="0" borderId="30" xfId="0" applyNumberFormat="1" applyFont="1" applyFill="1" applyBorder="1" applyAlignment="1">
      <alignment horizontal="right" vertical="center"/>
    </xf>
    <xf numFmtId="170" fontId="19" fillId="0" borderId="32" xfId="1" applyNumberFormat="1" applyFont="1" applyFill="1" applyBorder="1" applyAlignment="1">
      <alignment vertical="center"/>
    </xf>
    <xf numFmtId="167" fontId="1" fillId="2" borderId="3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/>
    </xf>
    <xf numFmtId="169" fontId="18" fillId="0" borderId="0" xfId="2" applyNumberFormat="1" applyFont="1" applyFill="1" applyAlignment="1">
      <alignment vertical="center"/>
    </xf>
    <xf numFmtId="0" fontId="11" fillId="0" borderId="0" xfId="0" applyFont="1" applyFill="1" applyAlignment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0" fontId="2" fillId="0" borderId="46" xfId="0" quotePrefix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64" fontId="2" fillId="2" borderId="48" xfId="0" applyNumberFormat="1" applyFont="1" applyFill="1" applyBorder="1" applyAlignment="1">
      <alignment horizontal="right" vertical="center"/>
    </xf>
    <xf numFmtId="165" fontId="2" fillId="2" borderId="49" xfId="0" applyNumberFormat="1" applyFont="1" applyFill="1" applyBorder="1" applyAlignment="1">
      <alignment vertical="center"/>
    </xf>
    <xf numFmtId="170" fontId="18" fillId="2" borderId="26" xfId="2" applyNumberFormat="1" applyFont="1" applyFill="1" applyBorder="1" applyAlignment="1">
      <alignment vertical="center"/>
    </xf>
    <xf numFmtId="170" fontId="18" fillId="0" borderId="26" xfId="2" applyNumberFormat="1" applyFont="1" applyFill="1" applyBorder="1" applyAlignment="1">
      <alignment vertical="center"/>
    </xf>
    <xf numFmtId="164" fontId="2" fillId="2" borderId="48" xfId="0" applyNumberFormat="1" applyFont="1" applyFill="1" applyBorder="1" applyAlignment="1">
      <alignment vertical="center"/>
    </xf>
    <xf numFmtId="165" fontId="2" fillId="2" borderId="50" xfId="0" applyNumberFormat="1" applyFont="1" applyFill="1" applyBorder="1" applyAlignment="1">
      <alignment vertical="center"/>
    </xf>
    <xf numFmtId="170" fontId="18" fillId="0" borderId="19" xfId="2" applyNumberFormat="1" applyFont="1" applyFill="1" applyBorder="1" applyAlignment="1">
      <alignment vertical="center"/>
    </xf>
    <xf numFmtId="164" fontId="2" fillId="2" borderId="51" xfId="0" applyNumberFormat="1" applyFont="1" applyFill="1" applyBorder="1" applyAlignment="1">
      <alignment vertical="center"/>
    </xf>
    <xf numFmtId="165" fontId="2" fillId="2" borderId="52" xfId="0" applyNumberFormat="1" applyFont="1" applyFill="1" applyBorder="1" applyAlignment="1">
      <alignment vertical="center"/>
    </xf>
    <xf numFmtId="164" fontId="21" fillId="2" borderId="51" xfId="0" applyNumberFormat="1" applyFont="1" applyFill="1" applyBorder="1" applyAlignment="1">
      <alignment horizontal="left" vertical="center" indent="8"/>
    </xf>
    <xf numFmtId="170" fontId="18" fillId="0" borderId="9" xfId="2" applyNumberFormat="1" applyFont="1" applyFill="1" applyBorder="1" applyAlignment="1">
      <alignment vertical="center"/>
    </xf>
    <xf numFmtId="164" fontId="21" fillId="2" borderId="5" xfId="0" applyNumberFormat="1" applyFont="1" applyFill="1" applyBorder="1" applyAlignment="1">
      <alignment horizontal="left" vertical="center" indent="8"/>
    </xf>
    <xf numFmtId="164" fontId="1" fillId="2" borderId="53" xfId="0" applyNumberFormat="1" applyFont="1" applyFill="1" applyBorder="1" applyAlignment="1">
      <alignment vertical="center"/>
    </xf>
    <xf numFmtId="165" fontId="1" fillId="2" borderId="54" xfId="0" applyNumberFormat="1" applyFont="1" applyFill="1" applyBorder="1" applyAlignment="1">
      <alignment vertical="center"/>
    </xf>
    <xf numFmtId="170" fontId="19" fillId="2" borderId="14" xfId="2" applyNumberFormat="1" applyFont="1" applyFill="1" applyBorder="1" applyAlignment="1">
      <alignment vertical="center"/>
    </xf>
    <xf numFmtId="167" fontId="1" fillId="2" borderId="33" xfId="0" applyNumberFormat="1" applyFont="1" applyFill="1" applyBorder="1" applyAlignment="1">
      <alignment horizontal="right" vertical="center"/>
    </xf>
    <xf numFmtId="170" fontId="19" fillId="0" borderId="32" xfId="2" applyNumberFormat="1" applyFont="1" applyFill="1" applyBorder="1" applyAlignment="1">
      <alignment vertical="center"/>
    </xf>
    <xf numFmtId="164" fontId="4" fillId="0" borderId="0" xfId="0" applyNumberFormat="1" applyFont="1" applyBorder="1"/>
    <xf numFmtId="164" fontId="1" fillId="2" borderId="55" xfId="0" applyNumberFormat="1" applyFont="1" applyFill="1" applyBorder="1" applyAlignment="1">
      <alignment vertical="center"/>
    </xf>
    <xf numFmtId="165" fontId="1" fillId="2" borderId="56" xfId="0" applyNumberFormat="1" applyFont="1" applyFill="1" applyBorder="1" applyAlignment="1">
      <alignment vertical="center"/>
    </xf>
    <xf numFmtId="164" fontId="1" fillId="2" borderId="57" xfId="0" applyNumberFormat="1" applyFont="1" applyFill="1" applyBorder="1" applyAlignment="1">
      <alignment vertical="center"/>
    </xf>
    <xf numFmtId="165" fontId="1" fillId="2" borderId="58" xfId="0" applyNumberFormat="1" applyFont="1" applyFill="1" applyBorder="1" applyAlignment="1">
      <alignment vertical="center"/>
    </xf>
    <xf numFmtId="167" fontId="1" fillId="2" borderId="57" xfId="0" applyNumberFormat="1" applyFont="1" applyFill="1" applyBorder="1" applyAlignment="1">
      <alignment horizontal="right" vertical="center"/>
    </xf>
    <xf numFmtId="170" fontId="19" fillId="0" borderId="59" xfId="2" applyNumberFormat="1" applyFont="1" applyFill="1" applyBorder="1" applyAlignment="1">
      <alignment vertical="center"/>
    </xf>
    <xf numFmtId="170" fontId="19" fillId="2" borderId="59" xfId="2" applyNumberFormat="1" applyFont="1" applyFill="1" applyBorder="1" applyAlignment="1">
      <alignment vertical="center"/>
    </xf>
    <xf numFmtId="167" fontId="1" fillId="2" borderId="0" xfId="0" applyNumberFormat="1" applyFont="1" applyFill="1" applyBorder="1" applyAlignment="1">
      <alignment horizontal="right" vertical="center"/>
    </xf>
    <xf numFmtId="170" fontId="19" fillId="0" borderId="0" xfId="2" applyNumberFormat="1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8" fontId="0" fillId="0" borderId="0" xfId="0" applyNumberFormat="1" applyBorder="1" applyAlignment="1">
      <alignment horizontal="right"/>
    </xf>
    <xf numFmtId="169" fontId="18" fillId="0" borderId="0" xfId="2" applyNumberFormat="1" applyFont="1" applyFill="1" applyBorder="1" applyAlignment="1">
      <alignment vertical="center"/>
    </xf>
    <xf numFmtId="164" fontId="0" fillId="2" borderId="0" xfId="0" applyNumberFormat="1" applyFill="1" applyBorder="1"/>
    <xf numFmtId="0" fontId="0" fillId="2" borderId="0" xfId="0" applyFill="1"/>
    <xf numFmtId="0" fontId="1" fillId="0" borderId="23" xfId="0" applyFont="1" applyFill="1" applyBorder="1" applyAlignment="1">
      <alignment vertical="center"/>
    </xf>
    <xf numFmtId="165" fontId="0" fillId="0" borderId="0" xfId="0" applyNumberFormat="1"/>
    <xf numFmtId="164" fontId="1" fillId="2" borderId="30" xfId="0" applyNumberFormat="1" applyFont="1" applyFill="1" applyBorder="1" applyAlignment="1">
      <alignment horizontal="left" vertical="center" indent="6"/>
    </xf>
    <xf numFmtId="165" fontId="0" fillId="0" borderId="0" xfId="0" applyNumberFormat="1" applyBorder="1"/>
    <xf numFmtId="170" fontId="18" fillId="0" borderId="62" xfId="1" applyNumberFormat="1" applyFont="1" applyFill="1" applyBorder="1" applyAlignment="1">
      <alignment vertical="center"/>
    </xf>
    <xf numFmtId="170" fontId="18" fillId="0" borderId="16" xfId="1" applyNumberFormat="1" applyFont="1" applyFill="1" applyBorder="1" applyAlignment="1">
      <alignment vertical="center"/>
    </xf>
    <xf numFmtId="170" fontId="18" fillId="0" borderId="14" xfId="1" applyNumberFormat="1" applyFont="1" applyFill="1" applyBorder="1" applyAlignment="1">
      <alignment vertical="center"/>
    </xf>
    <xf numFmtId="0" fontId="1" fillId="0" borderId="63" xfId="0" applyFont="1" applyBorder="1" applyAlignment="1">
      <alignment vertical="center"/>
    </xf>
    <xf numFmtId="164" fontId="1" fillId="2" borderId="64" xfId="0" applyNumberFormat="1" applyFont="1" applyFill="1" applyBorder="1" applyAlignment="1">
      <alignment horizontal="right" vertical="center"/>
    </xf>
    <xf numFmtId="165" fontId="1" fillId="2" borderId="65" xfId="0" applyNumberFormat="1" applyFont="1" applyFill="1" applyBorder="1" applyAlignment="1">
      <alignment vertical="center"/>
    </xf>
    <xf numFmtId="164" fontId="1" fillId="2" borderId="66" xfId="0" applyNumberFormat="1" applyFont="1" applyFill="1" applyBorder="1" applyAlignment="1">
      <alignment vertical="center"/>
    </xf>
    <xf numFmtId="165" fontId="1" fillId="2" borderId="67" xfId="0" applyNumberFormat="1" applyFont="1" applyFill="1" applyBorder="1" applyAlignment="1">
      <alignment vertical="center"/>
    </xf>
    <xf numFmtId="164" fontId="1" fillId="2" borderId="64" xfId="0" applyNumberFormat="1" applyFont="1" applyFill="1" applyBorder="1" applyAlignment="1">
      <alignment vertical="center"/>
    </xf>
    <xf numFmtId="167" fontId="1" fillId="2" borderId="68" xfId="0" applyNumberFormat="1" applyFont="1" applyFill="1" applyBorder="1" applyAlignment="1">
      <alignment horizontal="right" vertical="center"/>
    </xf>
    <xf numFmtId="170" fontId="19" fillId="0" borderId="69" xfId="1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left" vertical="center" indent="1"/>
    </xf>
    <xf numFmtId="164" fontId="2" fillId="2" borderId="4" xfId="0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6" fontId="2" fillId="2" borderId="14" xfId="0" applyNumberFormat="1" applyFont="1" applyFill="1" applyBorder="1" applyAlignment="1">
      <alignment vertical="center"/>
    </xf>
    <xf numFmtId="164" fontId="2" fillId="2" borderId="40" xfId="0" applyNumberFormat="1" applyFont="1" applyFill="1" applyBorder="1" applyAlignment="1">
      <alignment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33705</xdr:colOff>
      <xdr:row>1</xdr:row>
      <xdr:rowOff>10384</xdr:rowOff>
    </xdr:from>
    <xdr:to>
      <xdr:col>2</xdr:col>
      <xdr:colOff>154781</xdr:colOff>
      <xdr:row>1</xdr:row>
      <xdr:rowOff>469055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30" y="200884"/>
          <a:ext cx="1140251" cy="458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N31"/>
  <sheetViews>
    <sheetView showGridLines="0" tabSelected="1" zoomScale="80" zoomScaleNormal="80" workbookViewId="0">
      <selection activeCell="V23" sqref="V23:V24"/>
    </sheetView>
  </sheetViews>
  <sheetFormatPr defaultRowHeight="12.75" x14ac:dyDescent="0.2"/>
  <cols>
    <col min="1" max="1" width="2.83203125" style="10" customWidth="1"/>
    <col min="2" max="2" width="24.5" customWidth="1"/>
    <col min="3" max="4" width="15.1640625" customWidth="1"/>
    <col min="5" max="6" width="17.83203125" hidden="1" customWidth="1"/>
    <col min="7" max="21" width="15.1640625" customWidth="1"/>
    <col min="22" max="22" width="15.1640625" style="40" customWidth="1"/>
  </cols>
  <sheetData>
    <row r="1" spans="1:248" s="13" customFormat="1" ht="15" x14ac:dyDescent="0.25">
      <c r="A1" s="37"/>
      <c r="B1" s="1"/>
      <c r="C1" s="1"/>
      <c r="D1" s="1"/>
      <c r="E1" s="1"/>
      <c r="F1" s="1"/>
      <c r="G1" s="1"/>
      <c r="H1" s="1"/>
      <c r="I1" s="1"/>
      <c r="J1" s="1"/>
      <c r="O1" s="1"/>
      <c r="P1" s="1"/>
      <c r="V1" s="40"/>
    </row>
    <row r="2" spans="1:248" s="10" customFormat="1" ht="38.25" customHeight="1" x14ac:dyDescent="0.2">
      <c r="B2"/>
      <c r="C2"/>
      <c r="D2"/>
      <c r="E2"/>
      <c r="F2"/>
      <c r="G2"/>
      <c r="H2"/>
      <c r="I2"/>
      <c r="J2"/>
      <c r="O2"/>
      <c r="P2"/>
      <c r="V2" s="40"/>
    </row>
    <row r="3" spans="1:248" s="10" customFormat="1" ht="38.25" customHeight="1" x14ac:dyDescent="0.2">
      <c r="B3"/>
      <c r="C3"/>
      <c r="D3"/>
      <c r="E3"/>
      <c r="F3"/>
      <c r="G3"/>
      <c r="H3"/>
      <c r="I3"/>
      <c r="J3"/>
      <c r="O3"/>
      <c r="P3"/>
      <c r="V3" s="40"/>
    </row>
    <row r="4" spans="1:248" s="18" customFormat="1" ht="20.25" customHeight="1" x14ac:dyDescent="0.25">
      <c r="B4" s="140" t="s">
        <v>10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48" s="18" customFormat="1" ht="32.25" customHeight="1" x14ac:dyDescent="0.2">
      <c r="B5" s="154" t="s">
        <v>20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48" s="36" customFormat="1" ht="20.25" customHeight="1" x14ac:dyDescent="0.2">
      <c r="B6" s="153" t="s">
        <v>28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</row>
    <row r="7" spans="1:248" s="14" customFormat="1" ht="27" customHeight="1" x14ac:dyDescent="0.2">
      <c r="A7" s="38"/>
      <c r="B7" s="4"/>
      <c r="C7" s="4"/>
      <c r="D7" s="4"/>
      <c r="E7" s="5"/>
      <c r="F7" s="5"/>
      <c r="G7" s="5"/>
      <c r="H7" s="5"/>
      <c r="I7" s="5"/>
      <c r="J7" s="5"/>
      <c r="O7" s="5"/>
      <c r="P7" s="5"/>
      <c r="V7" s="41"/>
    </row>
    <row r="8" spans="1:248" s="10" customFormat="1" ht="10.5" customHeight="1" x14ac:dyDescent="0.2">
      <c r="A8" s="39"/>
      <c r="B8" s="2"/>
      <c r="C8" s="2"/>
      <c r="D8" s="2"/>
      <c r="E8" s="19"/>
      <c r="F8" s="20"/>
      <c r="G8" s="19"/>
      <c r="H8" s="20"/>
      <c r="I8" s="19"/>
      <c r="J8" s="21"/>
      <c r="O8" s="19"/>
      <c r="P8" s="21"/>
      <c r="V8" s="41"/>
    </row>
    <row r="9" spans="1:248" s="10" customFormat="1" ht="10.5" customHeight="1" x14ac:dyDescent="0.2">
      <c r="A9" s="39"/>
      <c r="B9" s="2"/>
      <c r="C9" s="2"/>
      <c r="E9" s="141"/>
      <c r="F9" s="141"/>
      <c r="G9" s="141"/>
      <c r="H9" s="141"/>
      <c r="I9" s="22"/>
      <c r="J9" s="21"/>
      <c r="O9" s="22"/>
      <c r="P9" s="21"/>
      <c r="V9" s="21" t="s">
        <v>12</v>
      </c>
    </row>
    <row r="10" spans="1:248" s="15" customFormat="1" ht="20.100000000000001" customHeight="1" x14ac:dyDescent="0.2">
      <c r="A10" s="6"/>
      <c r="B10" s="6"/>
      <c r="C10" s="6"/>
      <c r="D10" s="6"/>
      <c r="E10" s="32"/>
      <c r="F10" s="32"/>
      <c r="G10" s="32"/>
      <c r="H10" s="21"/>
      <c r="J10" s="32"/>
      <c r="P10" s="32"/>
    </row>
    <row r="11" spans="1:248" s="15" customFormat="1" ht="46.5" customHeight="1" x14ac:dyDescent="0.2">
      <c r="A11" s="6"/>
      <c r="B11" s="142" t="s">
        <v>5</v>
      </c>
      <c r="C11" s="145" t="s">
        <v>18</v>
      </c>
      <c r="D11" s="146"/>
      <c r="F11" s="118"/>
      <c r="G11" s="151" t="s">
        <v>11</v>
      </c>
      <c r="H11" s="152"/>
      <c r="I11" s="135" t="s">
        <v>15</v>
      </c>
      <c r="J11" s="136"/>
      <c r="K11" s="136"/>
      <c r="L11" s="136"/>
      <c r="M11" s="136"/>
      <c r="N11" s="136"/>
      <c r="O11" s="135" t="s">
        <v>23</v>
      </c>
      <c r="P11" s="136"/>
      <c r="Q11" s="136"/>
      <c r="R11" s="136"/>
      <c r="S11" s="136"/>
      <c r="T11" s="136"/>
      <c r="U11" s="145" t="s">
        <v>16</v>
      </c>
      <c r="V11" s="149"/>
    </row>
    <row r="12" spans="1:248" s="15" customFormat="1" ht="38.25" customHeight="1" x14ac:dyDescent="0.2">
      <c r="A12" s="6"/>
      <c r="B12" s="142"/>
      <c r="C12" s="147"/>
      <c r="D12" s="148"/>
      <c r="E12" s="144" t="s">
        <v>13</v>
      </c>
      <c r="F12" s="138"/>
      <c r="G12" s="137" t="s">
        <v>14</v>
      </c>
      <c r="H12" s="139"/>
      <c r="I12" s="137" t="s">
        <v>13</v>
      </c>
      <c r="J12" s="138"/>
      <c r="K12" s="137" t="s">
        <v>14</v>
      </c>
      <c r="L12" s="139"/>
      <c r="M12" s="137" t="s">
        <v>24</v>
      </c>
      <c r="N12" s="139"/>
      <c r="O12" s="137" t="s">
        <v>13</v>
      </c>
      <c r="P12" s="138"/>
      <c r="Q12" s="137" t="s">
        <v>14</v>
      </c>
      <c r="R12" s="139"/>
      <c r="S12" s="137" t="s">
        <v>24</v>
      </c>
      <c r="T12" s="139"/>
      <c r="U12" s="147"/>
      <c r="V12" s="150"/>
    </row>
    <row r="13" spans="1:248" s="16" customFormat="1" ht="48" customHeight="1" thickBot="1" x14ac:dyDescent="0.2">
      <c r="A13" s="7"/>
      <c r="B13" s="143"/>
      <c r="C13" s="33" t="s">
        <v>8</v>
      </c>
      <c r="D13" s="34" t="s">
        <v>9</v>
      </c>
      <c r="E13" s="62" t="s">
        <v>8</v>
      </c>
      <c r="F13" s="35" t="s">
        <v>9</v>
      </c>
      <c r="G13" s="33" t="s">
        <v>8</v>
      </c>
      <c r="H13" s="34" t="s">
        <v>9</v>
      </c>
      <c r="I13" s="33" t="s">
        <v>8</v>
      </c>
      <c r="J13" s="35" t="s">
        <v>9</v>
      </c>
      <c r="K13" s="33" t="s">
        <v>8</v>
      </c>
      <c r="L13" s="34" t="s">
        <v>9</v>
      </c>
      <c r="M13" s="33" t="s">
        <v>8</v>
      </c>
      <c r="N13" s="34" t="s">
        <v>9</v>
      </c>
      <c r="O13" s="33" t="s">
        <v>8</v>
      </c>
      <c r="P13" s="35" t="s">
        <v>9</v>
      </c>
      <c r="Q13" s="33" t="s">
        <v>8</v>
      </c>
      <c r="R13" s="34" t="s">
        <v>9</v>
      </c>
      <c r="S13" s="33" t="s">
        <v>8</v>
      </c>
      <c r="T13" s="34" t="s">
        <v>9</v>
      </c>
      <c r="U13" s="33" t="s">
        <v>8</v>
      </c>
      <c r="V13" s="34" t="s">
        <v>9</v>
      </c>
    </row>
    <row r="14" spans="1:248" s="9" customFormat="1" ht="38.25" customHeight="1" thickTop="1" x14ac:dyDescent="0.2">
      <c r="A14" s="8"/>
      <c r="B14" s="29" t="s">
        <v>2</v>
      </c>
      <c r="C14" s="55">
        <v>243</v>
      </c>
      <c r="D14" s="58">
        <v>394.22879</v>
      </c>
      <c r="E14" s="63">
        <v>0</v>
      </c>
      <c r="F14" s="56">
        <v>0</v>
      </c>
      <c r="G14" s="57">
        <v>633</v>
      </c>
      <c r="H14" s="58">
        <v>866.72901000000002</v>
      </c>
      <c r="I14" s="55">
        <v>20</v>
      </c>
      <c r="J14" s="56">
        <v>30.579799999999999</v>
      </c>
      <c r="K14" s="57">
        <v>51</v>
      </c>
      <c r="L14" s="58">
        <v>71.650030000000001</v>
      </c>
      <c r="M14" s="57">
        <v>55</v>
      </c>
      <c r="N14" s="58">
        <f>+L14+J14</f>
        <v>102.22982999999999</v>
      </c>
      <c r="O14" s="55">
        <v>14</v>
      </c>
      <c r="P14" s="56">
        <v>14.922549999999999</v>
      </c>
      <c r="Q14" s="57">
        <v>11</v>
      </c>
      <c r="R14" s="58">
        <v>15.34619</v>
      </c>
      <c r="S14" s="57">
        <v>12</v>
      </c>
      <c r="T14" s="58">
        <f>+R14+P14</f>
        <v>30.268740000000001</v>
      </c>
      <c r="U14" s="55">
        <v>927</v>
      </c>
      <c r="V14" s="122">
        <f>+N14+H14+F14+D14+T14</f>
        <v>1393.4563699999999</v>
      </c>
      <c r="W14" s="10"/>
      <c r="X14" s="10" t="s">
        <v>29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</row>
    <row r="15" spans="1:248" ht="38.25" customHeight="1" x14ac:dyDescent="0.2">
      <c r="A15" s="8"/>
      <c r="B15" s="31" t="s">
        <v>3</v>
      </c>
      <c r="C15" s="59">
        <v>84</v>
      </c>
      <c r="D15" s="61">
        <v>215.17928000000001</v>
      </c>
      <c r="E15" s="64">
        <v>0</v>
      </c>
      <c r="F15" s="60">
        <v>0</v>
      </c>
      <c r="G15" s="59">
        <v>504</v>
      </c>
      <c r="H15" s="61">
        <v>1035.43103</v>
      </c>
      <c r="I15" s="59">
        <v>11</v>
      </c>
      <c r="J15" s="60">
        <v>71.962399999999988</v>
      </c>
      <c r="K15" s="59">
        <v>51</v>
      </c>
      <c r="L15" s="61">
        <v>219.90575000000001</v>
      </c>
      <c r="M15" s="59">
        <v>51</v>
      </c>
      <c r="N15" s="61">
        <f t="shared" ref="N15:N18" si="0">+L15+J15</f>
        <v>291.86815000000001</v>
      </c>
      <c r="O15" s="59">
        <v>8</v>
      </c>
      <c r="P15" s="60">
        <v>21.0503</v>
      </c>
      <c r="Q15" s="59">
        <v>8</v>
      </c>
      <c r="R15" s="61">
        <v>38.650419999999997</v>
      </c>
      <c r="S15" s="59">
        <v>9</v>
      </c>
      <c r="T15" s="61">
        <f t="shared" ref="T15:T18" si="1">+R15+P15</f>
        <v>59.700719999999997</v>
      </c>
      <c r="U15" s="59">
        <v>628</v>
      </c>
      <c r="V15" s="123">
        <f t="shared" ref="V15:V18" si="2">+N15+H15+F15+D15+T15</f>
        <v>1602.1791800000001</v>
      </c>
      <c r="W15" s="10"/>
    </row>
    <row r="16" spans="1:248" ht="38.25" customHeight="1" x14ac:dyDescent="0.2">
      <c r="A16" s="8"/>
      <c r="B16" s="30" t="s">
        <v>4</v>
      </c>
      <c r="C16" s="23">
        <v>21</v>
      </c>
      <c r="D16" s="26">
        <v>94.618669999999995</v>
      </c>
      <c r="E16" s="65">
        <v>0</v>
      </c>
      <c r="F16" s="24">
        <v>0</v>
      </c>
      <c r="G16" s="23">
        <v>237</v>
      </c>
      <c r="H16" s="26">
        <v>389.19741999999997</v>
      </c>
      <c r="I16" s="23">
        <v>5</v>
      </c>
      <c r="J16" s="24">
        <v>15.2644</v>
      </c>
      <c r="K16" s="23">
        <v>31</v>
      </c>
      <c r="L16" s="26">
        <v>89.437850000000012</v>
      </c>
      <c r="M16" s="23">
        <v>32</v>
      </c>
      <c r="N16" s="26">
        <f t="shared" si="0"/>
        <v>104.70225000000001</v>
      </c>
      <c r="O16" s="23">
        <v>15</v>
      </c>
      <c r="P16" s="24">
        <v>28.310749999999999</v>
      </c>
      <c r="Q16" s="23">
        <v>18</v>
      </c>
      <c r="R16" s="26">
        <v>51.076720000000002</v>
      </c>
      <c r="S16" s="23">
        <v>21</v>
      </c>
      <c r="T16" s="26">
        <f t="shared" si="1"/>
        <v>79.387470000000008</v>
      </c>
      <c r="U16" s="23">
        <v>298</v>
      </c>
      <c r="V16" s="123">
        <f t="shared" si="2"/>
        <v>667.90580999999997</v>
      </c>
      <c r="W16" s="10"/>
    </row>
    <row r="17" spans="1:23" ht="38.25" customHeight="1" x14ac:dyDescent="0.2">
      <c r="A17" s="8"/>
      <c r="B17" s="31" t="s">
        <v>0</v>
      </c>
      <c r="C17" s="55">
        <v>228</v>
      </c>
      <c r="D17" s="61">
        <v>1528.7988799999998</v>
      </c>
      <c r="E17" s="64">
        <v>0</v>
      </c>
      <c r="F17" s="60">
        <v>0</v>
      </c>
      <c r="G17" s="59">
        <v>938</v>
      </c>
      <c r="H17" s="61">
        <v>4024.6313599999999</v>
      </c>
      <c r="I17" s="59">
        <v>52</v>
      </c>
      <c r="J17" s="60">
        <v>202.04660000000001</v>
      </c>
      <c r="K17" s="59">
        <v>169</v>
      </c>
      <c r="L17" s="61">
        <v>844.16908999999998</v>
      </c>
      <c r="M17" s="59">
        <v>171</v>
      </c>
      <c r="N17" s="61">
        <f t="shared" si="0"/>
        <v>1046.21569</v>
      </c>
      <c r="O17" s="59">
        <v>31</v>
      </c>
      <c r="P17" s="60">
        <v>184.08320000000001</v>
      </c>
      <c r="Q17" s="59">
        <v>27</v>
      </c>
      <c r="R17" s="61">
        <v>108.46925999999999</v>
      </c>
      <c r="S17" s="59">
        <v>33</v>
      </c>
      <c r="T17" s="61">
        <f t="shared" si="1"/>
        <v>292.55246</v>
      </c>
      <c r="U17" s="55">
        <v>1307</v>
      </c>
      <c r="V17" s="123">
        <f t="shared" si="2"/>
        <v>6892.1983900000005</v>
      </c>
      <c r="W17" s="10"/>
    </row>
    <row r="18" spans="1:23" ht="38.25" customHeight="1" x14ac:dyDescent="0.2">
      <c r="A18" s="8"/>
      <c r="B18" s="30" t="s">
        <v>1</v>
      </c>
      <c r="C18" s="23">
        <v>160</v>
      </c>
      <c r="D18" s="26">
        <v>376.17179999999996</v>
      </c>
      <c r="E18" s="65">
        <v>0</v>
      </c>
      <c r="F18" s="24">
        <v>0</v>
      </c>
      <c r="G18" s="23">
        <v>116</v>
      </c>
      <c r="H18" s="26">
        <v>377.49195000000003</v>
      </c>
      <c r="I18" s="133" t="s">
        <v>25</v>
      </c>
      <c r="J18" s="24">
        <v>12.56061</v>
      </c>
      <c r="K18" s="23">
        <v>4</v>
      </c>
      <c r="L18" s="26">
        <v>8.1814400000000003</v>
      </c>
      <c r="M18" s="23">
        <v>5</v>
      </c>
      <c r="N18" s="26">
        <f t="shared" si="0"/>
        <v>20.742049999999999</v>
      </c>
      <c r="O18" s="23">
        <v>1</v>
      </c>
      <c r="P18" s="24">
        <v>0.9</v>
      </c>
      <c r="Q18" s="133" t="s">
        <v>25</v>
      </c>
      <c r="R18" s="26">
        <v>1.6099300000000001</v>
      </c>
      <c r="S18" s="23">
        <v>0</v>
      </c>
      <c r="T18" s="26">
        <f t="shared" si="1"/>
        <v>2.5099300000000002</v>
      </c>
      <c r="U18" s="134">
        <v>270</v>
      </c>
      <c r="V18" s="124">
        <f t="shared" si="2"/>
        <v>776.91573000000005</v>
      </c>
      <c r="W18" s="10"/>
    </row>
    <row r="19" spans="1:23" ht="38.25" hidden="1" customHeight="1" x14ac:dyDescent="0.2">
      <c r="A19" s="8"/>
      <c r="B19" s="30" t="s">
        <v>6</v>
      </c>
      <c r="C19" s="23"/>
      <c r="D19" s="26">
        <v>2056.2524200000003</v>
      </c>
      <c r="E19" s="65"/>
      <c r="F19" s="24"/>
      <c r="G19" s="23"/>
      <c r="H19" s="26"/>
      <c r="I19" s="23"/>
      <c r="J19" s="24"/>
      <c r="K19" s="23"/>
      <c r="L19" s="26"/>
      <c r="M19" s="23"/>
      <c r="N19" s="26"/>
      <c r="O19" s="23"/>
      <c r="P19" s="24"/>
      <c r="Q19" s="23"/>
      <c r="R19" s="26"/>
      <c r="S19" s="23"/>
      <c r="T19" s="26"/>
      <c r="U19" s="72"/>
      <c r="V19" s="43">
        <f>SUM(V14:V18)</f>
        <v>11332.655480000001</v>
      </c>
      <c r="W19" s="10"/>
    </row>
    <row r="20" spans="1:23" s="3" customFormat="1" ht="38.25" hidden="1" customHeight="1" x14ac:dyDescent="0.2">
      <c r="A20" s="11"/>
      <c r="B20" s="25" t="s">
        <v>7</v>
      </c>
      <c r="C20" s="155"/>
      <c r="D20" s="156"/>
      <c r="E20" s="157"/>
      <c r="F20" s="156"/>
      <c r="G20" s="155"/>
      <c r="H20" s="156"/>
      <c r="I20" s="155"/>
      <c r="J20" s="156"/>
      <c r="K20" s="155"/>
      <c r="L20" s="156"/>
      <c r="M20" s="155"/>
      <c r="N20" s="156"/>
      <c r="O20" s="155"/>
      <c r="P20" s="156"/>
      <c r="Q20" s="155"/>
      <c r="R20" s="156"/>
      <c r="S20" s="27"/>
      <c r="T20" s="28"/>
      <c r="U20" s="73"/>
      <c r="V20" s="40"/>
      <c r="W20" s="8"/>
    </row>
    <row r="21" spans="1:23" ht="38.25" customHeight="1" x14ac:dyDescent="0.2">
      <c r="A21" s="8"/>
      <c r="B21" s="125" t="s">
        <v>17</v>
      </c>
      <c r="C21" s="126">
        <f>SUM(C14:C20)</f>
        <v>736</v>
      </c>
      <c r="D21" s="127">
        <f>SUM(D14:D18)</f>
        <v>2608.9974199999997</v>
      </c>
      <c r="E21" s="128">
        <f>SUM(E14:E18)</f>
        <v>0</v>
      </c>
      <c r="F21" s="129">
        <f t="shared" ref="F21:H21" si="3">SUM(F14:F18)</f>
        <v>0</v>
      </c>
      <c r="G21" s="130">
        <f t="shared" si="3"/>
        <v>2428</v>
      </c>
      <c r="H21" s="127">
        <f t="shared" si="3"/>
        <v>6693.4807700000001</v>
      </c>
      <c r="I21" s="130">
        <v>90</v>
      </c>
      <c r="J21" s="129">
        <f t="shared" ref="J21:N21" si="4">SUM(J14:J18)</f>
        <v>332.41381000000001</v>
      </c>
      <c r="K21" s="130">
        <f>SUM(L14:L18)</f>
        <v>1233.3441600000001</v>
      </c>
      <c r="L21" s="127">
        <f t="shared" ref="L21" si="5">SUM(L14:L18)</f>
        <v>1233.3441600000001</v>
      </c>
      <c r="M21" s="130">
        <f>SUM(M14:M18)</f>
        <v>314</v>
      </c>
      <c r="N21" s="127">
        <f t="shared" si="4"/>
        <v>1565.7579700000001</v>
      </c>
      <c r="O21" s="130">
        <f>SUM(O14:O18)</f>
        <v>69</v>
      </c>
      <c r="P21" s="129">
        <f t="shared" ref="P21" si="6">SUM(P14:P18)</f>
        <v>249.26680000000002</v>
      </c>
      <c r="Q21" s="130">
        <v>65</v>
      </c>
      <c r="R21" s="127">
        <f t="shared" ref="R21:T21" si="7">SUM(R14:R18)</f>
        <v>215.15251999999998</v>
      </c>
      <c r="S21" s="130">
        <f>SUM(S14:S18)</f>
        <v>75</v>
      </c>
      <c r="T21" s="127">
        <f t="shared" si="7"/>
        <v>464.41932000000003</v>
      </c>
      <c r="U21" s="131">
        <f>SUM(U14:U18)</f>
        <v>3430</v>
      </c>
      <c r="V21" s="132">
        <f>SUM(V14:V18)</f>
        <v>11332.655480000001</v>
      </c>
      <c r="W21" s="121"/>
    </row>
    <row r="22" spans="1:23" ht="6.75" customHeight="1" x14ac:dyDescent="0.2">
      <c r="E22" s="67"/>
      <c r="F22" s="10"/>
      <c r="G22" s="10"/>
      <c r="H22" s="10"/>
      <c r="I22" s="12"/>
      <c r="J22" s="17"/>
      <c r="M22" s="119"/>
      <c r="O22" s="12"/>
      <c r="P22" s="17"/>
      <c r="T22" s="119"/>
      <c r="U22" s="74"/>
      <c r="V22" s="42"/>
      <c r="W22" s="10"/>
    </row>
    <row r="23" spans="1:23" ht="38.25" customHeight="1" x14ac:dyDescent="0.2">
      <c r="A23" s="8"/>
      <c r="B23" s="44" t="s">
        <v>6</v>
      </c>
      <c r="C23" s="48"/>
      <c r="D23" s="49"/>
      <c r="E23" s="6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76">
        <v>20</v>
      </c>
      <c r="V23" s="77">
        <v>116.91379999999999</v>
      </c>
      <c r="W23" s="10"/>
    </row>
    <row r="24" spans="1:23" ht="38.25" customHeight="1" x14ac:dyDescent="0.2">
      <c r="A24" s="8"/>
      <c r="B24" s="44" t="s">
        <v>7</v>
      </c>
      <c r="C24" s="48"/>
      <c r="D24" s="49"/>
      <c r="E24" s="6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120" t="s">
        <v>26</v>
      </c>
      <c r="V24" s="77">
        <f>43488.4/1000</f>
        <v>43.488399999999999</v>
      </c>
      <c r="W24" s="10"/>
    </row>
    <row r="25" spans="1:23" ht="5.25" customHeight="1" x14ac:dyDescent="0.2">
      <c r="E25" s="67"/>
      <c r="F25" s="10"/>
      <c r="G25" s="10"/>
      <c r="H25" s="69"/>
      <c r="L25" s="17"/>
      <c r="N25" s="17"/>
      <c r="R25" s="17"/>
      <c r="T25" s="17"/>
      <c r="U25" s="75"/>
      <c r="W25" s="10"/>
    </row>
    <row r="26" spans="1:23" ht="38.25" customHeight="1" x14ac:dyDescent="0.2">
      <c r="A26" s="8"/>
      <c r="B26" s="44" t="s">
        <v>16</v>
      </c>
      <c r="C26" s="70">
        <f t="shared" ref="C26:N26" si="8">+C21</f>
        <v>736</v>
      </c>
      <c r="D26" s="47">
        <f t="shared" si="8"/>
        <v>2608.9974199999997</v>
      </c>
      <c r="E26" s="66">
        <f t="shared" si="8"/>
        <v>0</v>
      </c>
      <c r="F26" s="46">
        <f t="shared" si="8"/>
        <v>0</v>
      </c>
      <c r="G26" s="45">
        <f t="shared" si="8"/>
        <v>2428</v>
      </c>
      <c r="H26" s="47">
        <f t="shared" si="8"/>
        <v>6693.4807700000001</v>
      </c>
      <c r="I26" s="45">
        <f t="shared" si="8"/>
        <v>90</v>
      </c>
      <c r="J26" s="46">
        <f t="shared" si="8"/>
        <v>332.41381000000001</v>
      </c>
      <c r="K26" s="45">
        <f t="shared" ref="K26:L26" si="9">+K21</f>
        <v>1233.3441600000001</v>
      </c>
      <c r="L26" s="47">
        <f t="shared" si="9"/>
        <v>1233.3441600000001</v>
      </c>
      <c r="M26" s="45">
        <f t="shared" si="8"/>
        <v>314</v>
      </c>
      <c r="N26" s="47">
        <f t="shared" si="8"/>
        <v>1565.7579700000001</v>
      </c>
      <c r="O26" s="45">
        <f t="shared" ref="O26:T26" si="10">+O21</f>
        <v>69</v>
      </c>
      <c r="P26" s="46">
        <f t="shared" si="10"/>
        <v>249.26680000000002</v>
      </c>
      <c r="Q26" s="45">
        <f t="shared" ref="Q26:R26" si="11">+Q21</f>
        <v>65</v>
      </c>
      <c r="R26" s="47">
        <f t="shared" si="11"/>
        <v>215.15251999999998</v>
      </c>
      <c r="S26" s="45">
        <f t="shared" si="10"/>
        <v>75</v>
      </c>
      <c r="T26" s="47">
        <f t="shared" si="10"/>
        <v>464.41932000000003</v>
      </c>
      <c r="U26" s="78">
        <v>3452</v>
      </c>
      <c r="V26" s="77">
        <f>+V23+V21+V24</f>
        <v>11493.057680000002</v>
      </c>
      <c r="W26" s="10"/>
    </row>
    <row r="27" spans="1:23" x14ac:dyDescent="0.2">
      <c r="J27" s="17"/>
      <c r="P27" s="17"/>
      <c r="U27" s="54"/>
    </row>
    <row r="29" spans="1:23" x14ac:dyDescent="0.2">
      <c r="I29" s="54"/>
      <c r="O29" s="54"/>
    </row>
    <row r="30" spans="1:23" x14ac:dyDescent="0.2">
      <c r="D30" s="54"/>
      <c r="U30" s="12"/>
    </row>
    <row r="31" spans="1:23" x14ac:dyDescent="0.2">
      <c r="D31" s="12"/>
    </row>
  </sheetData>
  <mergeCells count="19">
    <mergeCell ref="B5:V5"/>
    <mergeCell ref="K12:L12"/>
    <mergeCell ref="Q12:R12"/>
    <mergeCell ref="O11:T11"/>
    <mergeCell ref="O12:P12"/>
    <mergeCell ref="S12:T12"/>
    <mergeCell ref="B4:V4"/>
    <mergeCell ref="E9:F9"/>
    <mergeCell ref="B11:B13"/>
    <mergeCell ref="G9:H9"/>
    <mergeCell ref="E12:F12"/>
    <mergeCell ref="G12:H12"/>
    <mergeCell ref="I11:N11"/>
    <mergeCell ref="I12:J12"/>
    <mergeCell ref="M12:N12"/>
    <mergeCell ref="C11:D12"/>
    <mergeCell ref="U11:V12"/>
    <mergeCell ref="G11:H11"/>
    <mergeCell ref="B6:V6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60" orientation="landscape" horizontalDpi="4294967293" r:id="rId1"/>
  <headerFooter alignWithMargins="0">
    <oddFooter>&amp;LFonte: IFAP/GPE</oddFooter>
  </headerFooter>
  <ignoredErrors>
    <ignoredError sqref="D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L26"/>
  <sheetViews>
    <sheetView showGridLines="0" zoomScale="80" zoomScaleNormal="80" workbookViewId="0">
      <selection activeCell="I17" sqref="I17"/>
    </sheetView>
  </sheetViews>
  <sheetFormatPr defaultRowHeight="12.75" x14ac:dyDescent="0.2"/>
  <cols>
    <col min="1" max="1" width="2.83203125" style="10" customWidth="1"/>
    <col min="2" max="2" width="17.83203125" customWidth="1"/>
    <col min="3" max="3" width="15.83203125" customWidth="1"/>
    <col min="4" max="4" width="17.83203125" customWidth="1"/>
    <col min="5" max="5" width="15.83203125" customWidth="1"/>
    <col min="6" max="6" width="17.83203125" customWidth="1"/>
    <col min="7" max="7" width="15.83203125" style="80" customWidth="1"/>
    <col min="8" max="8" width="17.83203125" customWidth="1"/>
    <col min="9" max="9" width="15.83203125" customWidth="1"/>
    <col min="10" max="10" width="17.83203125" customWidth="1"/>
    <col min="11" max="11" width="15.83203125" customWidth="1"/>
  </cols>
  <sheetData>
    <row r="1" spans="1:12" s="13" customFormat="1" ht="15" x14ac:dyDescent="0.25">
      <c r="A1" s="37"/>
      <c r="B1" s="1"/>
      <c r="C1" s="1"/>
      <c r="G1" s="80"/>
    </row>
    <row r="2" spans="1:12" s="10" customFormat="1" ht="38.25" customHeight="1" x14ac:dyDescent="0.2">
      <c r="B2"/>
      <c r="C2"/>
      <c r="G2" s="80"/>
    </row>
    <row r="3" spans="1:12" s="10" customFormat="1" ht="38.25" customHeight="1" x14ac:dyDescent="0.2">
      <c r="B3" s="54"/>
      <c r="C3"/>
      <c r="G3" s="80"/>
    </row>
    <row r="4" spans="1:12" s="18" customFormat="1" ht="20.25" customHeight="1" x14ac:dyDescent="0.25">
      <c r="B4" s="140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81"/>
    </row>
    <row r="5" spans="1:12" s="18" customFormat="1" ht="32.25" customHeight="1" x14ac:dyDescent="0.2">
      <c r="B5" s="154" t="s">
        <v>20</v>
      </c>
      <c r="C5" s="154"/>
      <c r="D5" s="154"/>
      <c r="E5" s="154"/>
      <c r="F5" s="154"/>
      <c r="G5" s="154"/>
      <c r="H5" s="154"/>
      <c r="I5" s="154"/>
      <c r="J5" s="154"/>
      <c r="K5" s="154"/>
      <c r="L5" s="82"/>
    </row>
    <row r="6" spans="1:12" s="36" customFormat="1" ht="20.25" customHeight="1" x14ac:dyDescent="0.2">
      <c r="B6" s="153" t="s">
        <v>27</v>
      </c>
      <c r="C6" s="153"/>
      <c r="D6" s="153"/>
      <c r="E6" s="153"/>
      <c r="F6" s="153"/>
      <c r="G6" s="153"/>
      <c r="H6" s="153"/>
      <c r="I6" s="153"/>
      <c r="J6" s="153"/>
      <c r="K6" s="153"/>
    </row>
    <row r="7" spans="1:12" s="36" customFormat="1" ht="37.5" customHeight="1" x14ac:dyDescent="0.2">
      <c r="B7" s="79"/>
      <c r="C7" s="79"/>
      <c r="D7" s="79"/>
      <c r="E7" s="79"/>
      <c r="F7" s="79"/>
      <c r="G7" s="79"/>
      <c r="H7" s="79"/>
      <c r="I7" s="79"/>
      <c r="J7" s="79"/>
      <c r="K7" s="83" t="s">
        <v>12</v>
      </c>
    </row>
    <row r="8" spans="1:12" s="15" customFormat="1" ht="46.5" customHeight="1" x14ac:dyDescent="0.2">
      <c r="A8" s="6"/>
      <c r="B8" s="136" t="s">
        <v>21</v>
      </c>
      <c r="C8" s="136"/>
      <c r="D8" s="136"/>
      <c r="E8" s="152"/>
      <c r="F8" s="135" t="s">
        <v>22</v>
      </c>
      <c r="G8" s="136"/>
      <c r="H8" s="136"/>
      <c r="I8" s="136"/>
      <c r="J8" s="145" t="s">
        <v>16</v>
      </c>
      <c r="K8" s="149"/>
    </row>
    <row r="9" spans="1:12" s="15" customFormat="1" ht="27" customHeight="1" x14ac:dyDescent="0.2">
      <c r="A9" s="6"/>
      <c r="B9" s="139" t="s">
        <v>13</v>
      </c>
      <c r="C9" s="138"/>
      <c r="D9" s="137" t="s">
        <v>14</v>
      </c>
      <c r="E9" s="138"/>
      <c r="F9" s="137" t="s">
        <v>13</v>
      </c>
      <c r="G9" s="138"/>
      <c r="H9" s="137" t="s">
        <v>14</v>
      </c>
      <c r="I9" s="139"/>
      <c r="J9" s="147"/>
      <c r="K9" s="150"/>
    </row>
    <row r="10" spans="1:12" s="16" customFormat="1" ht="43.5" customHeight="1" thickBot="1" x14ac:dyDescent="0.2">
      <c r="A10" s="7"/>
      <c r="B10" s="84" t="s">
        <v>8</v>
      </c>
      <c r="C10" s="35" t="s">
        <v>9</v>
      </c>
      <c r="D10" s="33" t="s">
        <v>8</v>
      </c>
      <c r="E10" s="85" t="s">
        <v>9</v>
      </c>
      <c r="F10" s="33" t="s">
        <v>8</v>
      </c>
      <c r="G10" s="35" t="s">
        <v>9</v>
      </c>
      <c r="H10" s="33" t="s">
        <v>8</v>
      </c>
      <c r="I10" s="34" t="s">
        <v>9</v>
      </c>
      <c r="J10" s="33" t="s">
        <v>8</v>
      </c>
      <c r="K10" s="34" t="s">
        <v>9</v>
      </c>
    </row>
    <row r="11" spans="1:12" s="14" customFormat="1" ht="27" hidden="1" customHeight="1" thickTop="1" x14ac:dyDescent="0.2">
      <c r="A11" s="38"/>
      <c r="B11" s="86"/>
      <c r="C11" s="56"/>
      <c r="D11" s="57"/>
      <c r="E11" s="87"/>
      <c r="F11" s="55"/>
      <c r="G11" s="88"/>
      <c r="H11" s="51"/>
      <c r="I11" s="89"/>
      <c r="J11" s="51"/>
      <c r="K11" s="89" t="e">
        <f>+I11+G11+E11+C11+#REF!+#REF!</f>
        <v>#REF!</v>
      </c>
    </row>
    <row r="12" spans="1:12" s="10" customFormat="1" ht="27" hidden="1" customHeight="1" x14ac:dyDescent="0.2">
      <c r="A12" s="39"/>
      <c r="B12" s="90"/>
      <c r="C12" s="60"/>
      <c r="D12" s="59"/>
      <c r="E12" s="91"/>
      <c r="F12" s="52"/>
      <c r="G12" s="92"/>
      <c r="H12" s="52"/>
      <c r="I12" s="92"/>
      <c r="J12" s="52"/>
      <c r="K12" s="92" t="e">
        <f>+I12+G12+E12+C12+#REF!+#REF!</f>
        <v>#REF!</v>
      </c>
    </row>
    <row r="13" spans="1:12" s="10" customFormat="1" ht="27" hidden="1" customHeight="1" x14ac:dyDescent="0.2">
      <c r="A13" s="39"/>
      <c r="B13" s="93"/>
      <c r="C13" s="24"/>
      <c r="D13" s="23"/>
      <c r="E13" s="94"/>
      <c r="F13" s="52"/>
      <c r="G13" s="92"/>
      <c r="H13" s="53"/>
      <c r="I13" s="92"/>
      <c r="J13" s="53"/>
      <c r="K13" s="92" t="e">
        <f>+I13+G13+E13+C13+#REF!+#REF!</f>
        <v>#REF!</v>
      </c>
    </row>
    <row r="14" spans="1:12" s="15" customFormat="1" ht="27" hidden="1" customHeight="1" x14ac:dyDescent="0.2">
      <c r="A14" s="6"/>
      <c r="B14" s="90"/>
      <c r="C14" s="60"/>
      <c r="D14" s="59"/>
      <c r="E14" s="91"/>
      <c r="F14" s="51"/>
      <c r="G14" s="92"/>
      <c r="H14" s="51"/>
      <c r="I14" s="92"/>
      <c r="J14" s="51"/>
      <c r="K14" s="92" t="e">
        <f>+I14+G14+E14+C14+#REF!+#REF!</f>
        <v>#REF!</v>
      </c>
    </row>
    <row r="15" spans="1:12" s="15" customFormat="1" ht="27" hidden="1" customHeight="1" x14ac:dyDescent="0.2">
      <c r="A15" s="6"/>
      <c r="B15" s="95"/>
      <c r="C15" s="24"/>
      <c r="D15" s="23"/>
      <c r="E15" s="94"/>
      <c r="F15" s="71"/>
      <c r="G15" s="96"/>
      <c r="H15" s="97"/>
      <c r="I15" s="96"/>
      <c r="J15" s="71"/>
      <c r="K15" s="96" t="e">
        <f>+I15+G15+E15+C15+#REF!+#REF!</f>
        <v>#REF!</v>
      </c>
    </row>
    <row r="16" spans="1:12" s="15" customFormat="1" ht="27" hidden="1" customHeight="1" x14ac:dyDescent="0.2">
      <c r="A16" s="6"/>
      <c r="B16" s="98">
        <v>190</v>
      </c>
      <c r="C16" s="46">
        <f t="shared" ref="C16:K16" si="0">SUM(C11:C15)</f>
        <v>0</v>
      </c>
      <c r="D16" s="45">
        <f t="shared" si="0"/>
        <v>0</v>
      </c>
      <c r="E16" s="99">
        <f t="shared" si="0"/>
        <v>0</v>
      </c>
      <c r="F16" s="45">
        <f t="shared" si="0"/>
        <v>0</v>
      </c>
      <c r="G16" s="100">
        <f t="shared" si="0"/>
        <v>0</v>
      </c>
      <c r="H16" s="45">
        <f t="shared" si="0"/>
        <v>0</v>
      </c>
      <c r="I16" s="100">
        <f t="shared" si="0"/>
        <v>0</v>
      </c>
      <c r="J16" s="101">
        <f t="shared" si="0"/>
        <v>0</v>
      </c>
      <c r="K16" s="102" t="e">
        <f t="shared" si="0"/>
        <v>#REF!</v>
      </c>
      <c r="L16" s="103"/>
    </row>
    <row r="17" spans="1:11" ht="27" customHeight="1" thickTop="1" x14ac:dyDescent="0.2">
      <c r="A17" s="8"/>
      <c r="B17" s="104">
        <v>2</v>
      </c>
      <c r="C17" s="105">
        <v>3.1004999999999998</v>
      </c>
      <c r="D17" s="106">
        <v>13</v>
      </c>
      <c r="E17" s="107">
        <v>21.752299999999998</v>
      </c>
      <c r="F17" s="108">
        <v>8</v>
      </c>
      <c r="G17" s="109">
        <v>43.441000000000003</v>
      </c>
      <c r="H17" s="108">
        <v>6</v>
      </c>
      <c r="I17" s="109">
        <v>48.62</v>
      </c>
      <c r="J17" s="108">
        <v>20</v>
      </c>
      <c r="K17" s="110">
        <f>+I17+G17+E17+C17</f>
        <v>116.91379999999999</v>
      </c>
    </row>
    <row r="18" spans="1:11" ht="38.25" customHeight="1" x14ac:dyDescent="0.2">
      <c r="A18" s="8"/>
      <c r="B18" s="54"/>
      <c r="C18" s="17"/>
      <c r="H18" s="10"/>
      <c r="J18" s="75"/>
      <c r="K18" s="80"/>
    </row>
    <row r="19" spans="1:11" ht="38.25" customHeight="1" x14ac:dyDescent="0.2">
      <c r="A19" s="8"/>
      <c r="F19" s="54"/>
      <c r="H19" s="10"/>
      <c r="J19" s="111"/>
      <c r="K19" s="112"/>
    </row>
    <row r="20" spans="1:11" ht="38.25" customHeight="1" x14ac:dyDescent="0.2">
      <c r="A20" s="8"/>
      <c r="B20" s="54"/>
      <c r="H20" s="10"/>
      <c r="J20" s="111"/>
      <c r="K20" s="113"/>
    </row>
    <row r="21" spans="1:11" s="3" customFormat="1" ht="38.25" customHeight="1" x14ac:dyDescent="0.2">
      <c r="A21" s="11"/>
      <c r="B21"/>
      <c r="C21"/>
      <c r="D21"/>
      <c r="E21"/>
      <c r="F21"/>
      <c r="G21" s="80"/>
      <c r="H21" s="8"/>
      <c r="J21" s="114"/>
      <c r="K21" s="115"/>
    </row>
    <row r="22" spans="1:11" ht="38.25" customHeight="1" x14ac:dyDescent="0.2">
      <c r="A22" s="8"/>
      <c r="H22" s="116"/>
      <c r="I22" s="117"/>
      <c r="J22" s="111"/>
      <c r="K22" s="112"/>
    </row>
    <row r="23" spans="1:11" x14ac:dyDescent="0.2">
      <c r="H23" s="10"/>
    </row>
    <row r="24" spans="1:11" ht="38.25" customHeight="1" x14ac:dyDescent="0.2">
      <c r="A24" s="8"/>
      <c r="H24" s="10"/>
    </row>
    <row r="25" spans="1:11" x14ac:dyDescent="0.2">
      <c r="H25" s="10"/>
    </row>
    <row r="26" spans="1:11" ht="38.25" customHeight="1" x14ac:dyDescent="0.2">
      <c r="A26" s="8"/>
      <c r="H26" s="10"/>
    </row>
  </sheetData>
  <mergeCells count="10">
    <mergeCell ref="B4:K4"/>
    <mergeCell ref="B5:K5"/>
    <mergeCell ref="B6:K6"/>
    <mergeCell ref="B8:E8"/>
    <mergeCell ref="F8:I8"/>
    <mergeCell ref="J8:K9"/>
    <mergeCell ref="B9:C9"/>
    <mergeCell ref="D9:E9"/>
    <mergeCell ref="F9:G9"/>
    <mergeCell ref="H9:I9"/>
  </mergeCells>
  <printOptions horizontalCentered="1"/>
  <pageMargins left="0.19685039370078741" right="0.35433070866141736" top="0.27559055118110237" bottom="0.39370078740157483" header="0" footer="0.23622047244094491"/>
  <pageSetup paperSize="9" scale="73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Continente</vt:lpstr>
      <vt:lpstr>Açores</vt:lpstr>
      <vt:lpstr>Açores!Área_de_Impressão</vt:lpstr>
      <vt:lpstr>Continente!Área_de_Impressão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2021-06-30T17:43:28Z</dcterms:modified>
</cp:coreProperties>
</file>