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14385" yWindow="-15" windowWidth="14430" windowHeight="11760"/>
  </bookViews>
  <sheets>
    <sheet name="CalPags - RAA" sheetId="2" r:id="rId1"/>
  </sheets>
  <definedNames>
    <definedName name="_xlnm.Print_Area" localSheetId="0">'CalPags - RAA'!$B$1:$F$110</definedName>
    <definedName name="_xlnm.Print_Titles" localSheetId="0">'CalPags - RAA'!$1:$3</definedName>
  </definedNames>
  <calcPr calcId="145621"/>
</workbook>
</file>

<file path=xl/calcChain.xml><?xml version="1.0" encoding="utf-8"?>
<calcChain xmlns="http://schemas.openxmlformats.org/spreadsheetml/2006/main">
  <c r="E108" i="2" l="1"/>
  <c r="E109" i="2" s="1"/>
  <c r="E105" i="2" l="1"/>
  <c r="E102" i="2" l="1"/>
  <c r="E91" i="2" l="1"/>
  <c r="E79" i="2" l="1"/>
  <c r="E69" i="2" l="1"/>
  <c r="E52" i="2" l="1"/>
  <c r="E35" i="2" l="1"/>
  <c r="E26" i="2"/>
  <c r="E48" i="2" l="1"/>
  <c r="E45" i="2" l="1"/>
  <c r="E17" i="2" l="1"/>
  <c r="E36" i="2" l="1"/>
  <c r="E110" i="2" s="1"/>
</calcChain>
</file>

<file path=xl/sharedStrings.xml><?xml version="1.0" encoding="utf-8"?>
<sst xmlns="http://schemas.openxmlformats.org/spreadsheetml/2006/main" count="208" uniqueCount="67">
  <si>
    <t>AJUDA / APOIO</t>
  </si>
  <si>
    <t>Tipo de pagamento</t>
  </si>
  <si>
    <t>Pagamento efetuado a:</t>
  </si>
  <si>
    <t>Montante  
(mil euros)</t>
  </si>
  <si>
    <t>OUTUBRO</t>
  </si>
  <si>
    <t>100%</t>
  </si>
  <si>
    <t>OUTUBRO Total</t>
  </si>
  <si>
    <t>Adiantamento 85%</t>
  </si>
  <si>
    <t>Adiantamento 70%</t>
  </si>
  <si>
    <t>CAMPANHA 2019</t>
  </si>
  <si>
    <t>CAMPANHA 2019 Total</t>
  </si>
  <si>
    <t>≤ 3</t>
  </si>
  <si>
    <t>NOVEMBRO</t>
  </si>
  <si>
    <t>NOVEMBRO Total</t>
  </si>
  <si>
    <t>CALENDÁRIO DE PAGAMENTOS - RAA</t>
  </si>
  <si>
    <t xml:space="preserve">Nº Beneficiários </t>
  </si>
  <si>
    <t>M2.4.1 INVESTIMENTOS PARA A UTILIZAÇÃO SUSTENTÁVEL DE TERRAS FLORESTAIS - PRÉMIOS À MANUTENÇÃO E POR PERDA DE RENDIMENTO</t>
  </si>
  <si>
    <t>M8 INVESTIMENTOS NO DESENVOLVIMENTO DAS ZONAS FLORESTAIS E NA MELHORIA DA VIABILIDADE DAS FLORESTAS - PRÉMIOS</t>
  </si>
  <si>
    <t>M10.1 PAGAMENTO POR COMPROMISSOS RESPEITANTES AO AGROAMBIENTE E AO CLIMA</t>
  </si>
  <si>
    <t>M11 AGRICULTURA BIOLÓGICA</t>
  </si>
  <si>
    <t>M13.3 PAGAMENTOS COMPENSATÓRIOS A TÍTULO DE OUTRAS ZONAS AFETADAS POR CONDICIONANTES ESPECÍFICAS</t>
  </si>
  <si>
    <t>M15.1 PAGAMENTOS POR COMPROMISSOS SILVOAMBIENTAIS E CLIMÁTICOS</t>
  </si>
  <si>
    <t xml:space="preserve">1.1 PRODUÇÕES ANIMAIS - PRÉMIO À VACA ALEITANTE </t>
  </si>
  <si>
    <t>1.2.1 PRODUÇÕES ANIMAIS - PRÉMIO AO ABATE DE BOVINOS - 1º Semestre</t>
  </si>
  <si>
    <t xml:space="preserve">1.4 PRODUÇÕES ANIMAIS - PRÉMIO À VACA LEITEIRA </t>
  </si>
  <si>
    <t>1.7 PRODUÇÕES ANIMAIS - PRÉMIO AOS PRODUTORES DE LEITE</t>
  </si>
  <si>
    <t xml:space="preserve">2.5 PRODUÇÕES VEGETAIS - AJUDA AOS PRODUTORES DE ANANÁS </t>
  </si>
  <si>
    <t>DEZEMBRO</t>
  </si>
  <si>
    <t>DEZEMBRO Total</t>
  </si>
  <si>
    <t>2019 Total</t>
  </si>
  <si>
    <t>Saldo</t>
  </si>
  <si>
    <t xml:space="preserve">1.3 PRODUÇÕES ANIMAIS - PRÉMIO AOS PRODUTORES DE OVINOS E CAPRINOS </t>
  </si>
  <si>
    <t xml:space="preserve">2.1 PRODUÇÕES VEGETAIS - AJUDA AOS PRODUTORES DE CULTURAS ARVENSES </t>
  </si>
  <si>
    <t>JANEIRO</t>
  </si>
  <si>
    <t>JANEIRO Total</t>
  </si>
  <si>
    <t>2020 Total</t>
  </si>
  <si>
    <t xml:space="preserve">2.3 PRODUÇÕES VEGETAIS - AJUDA AOS PRODUTORES DE CULTURAS TRADICIONAIS </t>
  </si>
  <si>
    <t>FEVEREIRO</t>
  </si>
  <si>
    <t>FEVEREIRO Total</t>
  </si>
  <si>
    <t>2.7.1 PRODUÇÕES VEGETAIS - AJUDA AOS PRODUTORES DE BANANA - 1º Semestre</t>
  </si>
  <si>
    <t>MARÇO</t>
  </si>
  <si>
    <t>MARÇO Total</t>
  </si>
  <si>
    <t xml:space="preserve">1.5 PRODUÇÕES ANIMAIS - AJUDA AO ESCOAMENTO DE JOVENS BOVINOS DOS AÇORES </t>
  </si>
  <si>
    <t xml:space="preserve">2.6 PRODUÇÕES VEGETAIS - AJUDA AOS PRODUTORES DE HORTO-FRUT., FLORES DE CORTE E PLANTAS ORNAMENTAIS </t>
  </si>
  <si>
    <t>1ª Prestação 90%</t>
  </si>
  <si>
    <t>ABRIL</t>
  </si>
  <si>
    <t>ABRIL Total</t>
  </si>
  <si>
    <t xml:space="preserve">1.2.2 PRODUÇÕES ANIMAIS - PRÉMIO AO ABATE DE BOVINOS - 2º Semestre </t>
  </si>
  <si>
    <t xml:space="preserve">2.4 PRODUÇÕES VEGETAIS - AJUDA À MANUTENÇÃO DA VINHA PARA A PRODUÇÃO DE VINHOS DOP E VINHOS COM IGP </t>
  </si>
  <si>
    <t xml:space="preserve">3.1 TRANSFORMAÇÃO - AJUDA À ARMAZENAGEM PRIVADA DE QUEIJOS "ILHA" E "SÃO JORGE" </t>
  </si>
  <si>
    <t>MAIO</t>
  </si>
  <si>
    <t>MAIO Total</t>
  </si>
  <si>
    <t>1.8 PRODUÇÕES ANIMAIS - AJUDA AO TRANSPORTE INTER-ILHAS DE JOVENS BOVINOS</t>
  </si>
  <si>
    <t>2ª Prestação</t>
  </si>
  <si>
    <t>JUNHO</t>
  </si>
  <si>
    <t>JUNHO Total</t>
  </si>
  <si>
    <t>1.6 PRODUÇÕES ANIMAIS - AJUDAS À INOVAÇÃO E QUALIDADE DAS PRODUÇÕES PECUÁRIAS AÇORIANAS</t>
  </si>
  <si>
    <t>2.7.2 PRODUÇÕES VEGETAIS - AJUDA AOS PRODUTORES DE BANANA - 2º Semestre</t>
  </si>
  <si>
    <t>3.2 TRANSFORMAÇÃO - AJUDA AO ACONDICIONAMENTO DE PRÓTEAS</t>
  </si>
  <si>
    <r>
      <t xml:space="preserve">Redistribuição 
</t>
    </r>
    <r>
      <rPr>
        <sz val="7"/>
        <color theme="1"/>
        <rFont val="Arial"/>
        <family val="2"/>
      </rPr>
      <t>(art. 26, Port 7/2019, de 23/01)</t>
    </r>
  </si>
  <si>
    <t>JULHO</t>
  </si>
  <si>
    <t>JULHO Total</t>
  </si>
  <si>
    <t>AGOSTO</t>
  </si>
  <si>
    <t>AGOSTO Total</t>
  </si>
  <si>
    <t>SETEMBRO</t>
  </si>
  <si>
    <t>SETEMBRO Total</t>
  </si>
  <si>
    <t xml:space="preserve">REEMBOLSO DA DISCIPLINA FINANCEIRA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</si>
</sst>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0000"/>
    <numFmt numFmtId="168" formatCode="#,##0.0"/>
    <numFmt numFmtId="170" formatCode="#,##0.000"/>
  </numFmts>
  <fonts count="16" x14ac:knownFonts="1"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43" fontId="1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 indent="2"/>
    </xf>
    <xf numFmtId="3" fontId="6" fillId="0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vertical="center"/>
    </xf>
    <xf numFmtId="3" fontId="8" fillId="5" borderId="5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6" fontId="9" fillId="2" borderId="2" xfId="0" applyNumberFormat="1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/>
    <xf numFmtId="0" fontId="4" fillId="0" borderId="0" xfId="1" applyBorder="1"/>
    <xf numFmtId="0" fontId="6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3" fontId="4" fillId="0" borderId="0" xfId="0" applyNumberFormat="1" applyFont="1"/>
    <xf numFmtId="167" fontId="0" fillId="0" borderId="0" xfId="0" applyNumberFormat="1"/>
    <xf numFmtId="0" fontId="8" fillId="7" borderId="1" xfId="0" applyFont="1" applyFill="1" applyBorder="1" applyAlignment="1">
      <alignment horizontal="left" vertical="center" indent="1"/>
    </xf>
    <xf numFmtId="0" fontId="8" fillId="7" borderId="2" xfId="0" applyFont="1" applyFill="1" applyBorder="1" applyAlignment="1">
      <alignment vertical="center"/>
    </xf>
    <xf numFmtId="3" fontId="8" fillId="7" borderId="2" xfId="0" applyNumberFormat="1" applyFont="1" applyFill="1" applyBorder="1" applyAlignment="1">
      <alignment vertical="center"/>
    </xf>
    <xf numFmtId="0" fontId="11" fillId="7" borderId="3" xfId="0" applyNumberFormat="1" applyFont="1" applyFill="1" applyBorder="1" applyAlignment="1">
      <alignment vertical="center"/>
    </xf>
    <xf numFmtId="166" fontId="4" fillId="0" borderId="0" xfId="0" applyNumberFormat="1" applyFont="1"/>
    <xf numFmtId="168" fontId="6" fillId="0" borderId="2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vertical="center"/>
    </xf>
    <xf numFmtId="166" fontId="9" fillId="8" borderId="2" xfId="2" applyNumberFormat="1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3" fontId="0" fillId="6" borderId="0" xfId="0" applyNumberFormat="1" applyFill="1"/>
    <xf numFmtId="3" fontId="4" fillId="6" borderId="0" xfId="0" applyNumberFormat="1" applyFont="1" applyFill="1"/>
    <xf numFmtId="0" fontId="4" fillId="6" borderId="0" xfId="0" applyFont="1" applyFill="1"/>
    <xf numFmtId="168" fontId="6" fillId="6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 indent="1"/>
    </xf>
    <xf numFmtId="165" fontId="14" fillId="0" borderId="2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 indent="2"/>
    </xf>
    <xf numFmtId="3" fontId="14" fillId="0" borderId="2" xfId="0" applyNumberFormat="1" applyFont="1" applyFill="1" applyBorder="1" applyAlignment="1">
      <alignment vertical="center"/>
    </xf>
    <xf numFmtId="168" fontId="14" fillId="0" borderId="2" xfId="0" applyNumberFormat="1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left" vertical="center" wrapText="1" indent="2"/>
    </xf>
    <xf numFmtId="170" fontId="0" fillId="0" borderId="0" xfId="0" applyNumberFormat="1"/>
    <xf numFmtId="168" fontId="8" fillId="5" borderId="5" xfId="0" applyNumberFormat="1" applyFont="1" applyFill="1" applyBorder="1" applyAlignment="1">
      <alignment vertical="center"/>
    </xf>
  </cellXfs>
  <cellStyles count="3">
    <cellStyle name="Normal" xfId="0" builtinId="0"/>
    <cellStyle name="Normal 2" xfId="1"/>
    <cellStyle name="Vírgula" xfId="2" builtinId="3"/>
  </cellStyles>
  <dxfs count="1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19"/>
  <sheetViews>
    <sheetView showGridLines="0" tabSelected="1" zoomScaleNormal="100" workbookViewId="0">
      <pane ySplit="3" topLeftCell="A100" activePane="bottomLeft" state="frozen"/>
      <selection pane="bottomLeft" activeCell="E121" sqref="E121"/>
    </sheetView>
  </sheetViews>
  <sheetFormatPr defaultRowHeight="12.75" x14ac:dyDescent="0.2"/>
  <cols>
    <col min="1" max="1" width="1.42578125" style="9" customWidth="1"/>
    <col min="2" max="2" width="70.28515625" style="9" customWidth="1"/>
    <col min="3" max="3" width="21.425781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  <col min="8" max="8" width="10" customWidth="1"/>
  </cols>
  <sheetData>
    <row r="1" spans="2:202" s="1" customFormat="1" ht="21.75" customHeight="1" x14ac:dyDescent="0.2">
      <c r="B1" s="28" t="s">
        <v>14</v>
      </c>
      <c r="C1" s="28"/>
      <c r="D1" s="29"/>
      <c r="E1" s="29"/>
      <c r="F1" s="29" t="s">
        <v>9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30"/>
      <c r="C2" s="31"/>
      <c r="D2" s="32"/>
      <c r="E2" s="32"/>
      <c r="F2" s="33"/>
      <c r="G2"/>
      <c r="H2"/>
      <c r="I2"/>
      <c r="J2"/>
      <c r="K2"/>
      <c r="L2" s="5"/>
    </row>
    <row r="3" spans="2:202" s="6" customFormat="1" ht="22.5" x14ac:dyDescent="0.2">
      <c r="B3" s="34" t="s">
        <v>0</v>
      </c>
      <c r="C3" s="35" t="s">
        <v>1</v>
      </c>
      <c r="D3" s="35" t="s">
        <v>2</v>
      </c>
      <c r="E3" s="36" t="s">
        <v>3</v>
      </c>
      <c r="F3" s="36" t="s">
        <v>15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23">
        <v>2019</v>
      </c>
      <c r="C4" s="24"/>
      <c r="D4" s="24"/>
      <c r="E4" s="24"/>
      <c r="F4" s="25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4</v>
      </c>
      <c r="C5" s="12"/>
      <c r="D5" s="12"/>
      <c r="E5" s="12"/>
      <c r="F5" s="18"/>
      <c r="G5"/>
      <c r="H5" s="7"/>
      <c r="I5" s="7"/>
      <c r="J5" s="7"/>
      <c r="K5" s="7"/>
      <c r="L5" s="7"/>
      <c r="M5" s="7"/>
    </row>
    <row r="6" spans="2:202" s="9" customFormat="1" ht="24" customHeight="1" x14ac:dyDescent="0.2">
      <c r="B6" s="15" t="s">
        <v>16</v>
      </c>
      <c r="C6" s="37" t="s">
        <v>7</v>
      </c>
      <c r="D6" s="17">
        <v>43769</v>
      </c>
      <c r="E6" s="13">
        <v>23.653420000000001</v>
      </c>
      <c r="F6" s="14">
        <v>13</v>
      </c>
      <c r="G6"/>
      <c r="H6" s="38"/>
      <c r="I6" s="7"/>
      <c r="J6" s="7"/>
      <c r="K6" s="7"/>
      <c r="L6" s="7"/>
      <c r="M6" s="7"/>
    </row>
    <row r="7" spans="2:202" s="9" customFormat="1" ht="24" customHeight="1" x14ac:dyDescent="0.2">
      <c r="B7" s="15" t="s">
        <v>17</v>
      </c>
      <c r="C7" s="37" t="s">
        <v>7</v>
      </c>
      <c r="D7" s="17">
        <v>43769</v>
      </c>
      <c r="E7" s="13">
        <v>85.478130000000007</v>
      </c>
      <c r="F7" s="14">
        <v>6</v>
      </c>
      <c r="G7"/>
      <c r="H7" s="38"/>
      <c r="I7" s="7"/>
      <c r="J7" s="7"/>
      <c r="K7" s="7"/>
      <c r="L7" s="7"/>
      <c r="M7" s="7"/>
    </row>
    <row r="8" spans="2:202" s="9" customFormat="1" ht="24" customHeight="1" x14ac:dyDescent="0.2">
      <c r="B8" s="15" t="s">
        <v>18</v>
      </c>
      <c r="C8" s="37" t="s">
        <v>7</v>
      </c>
      <c r="D8" s="17">
        <v>43769</v>
      </c>
      <c r="E8" s="13">
        <v>8002.5618599999998</v>
      </c>
      <c r="F8" s="14">
        <v>2065</v>
      </c>
      <c r="G8" s="38"/>
      <c r="H8" s="38"/>
      <c r="I8" s="7"/>
      <c r="J8" s="7"/>
      <c r="K8" s="7"/>
      <c r="L8" s="7"/>
      <c r="M8" s="7"/>
    </row>
    <row r="9" spans="2:202" s="9" customFormat="1" ht="19.5" customHeight="1" x14ac:dyDescent="0.2">
      <c r="B9" s="15" t="s">
        <v>19</v>
      </c>
      <c r="C9" s="37" t="s">
        <v>7</v>
      </c>
      <c r="D9" s="17">
        <v>43769</v>
      </c>
      <c r="E9" s="13">
        <v>118.33976999999999</v>
      </c>
      <c r="F9" s="14">
        <v>53</v>
      </c>
      <c r="G9" s="39"/>
      <c r="H9" s="7"/>
      <c r="I9" s="7"/>
      <c r="J9" s="7"/>
      <c r="K9" s="7"/>
      <c r="L9" s="7"/>
      <c r="M9" s="7"/>
    </row>
    <row r="10" spans="2:202" s="9" customFormat="1" ht="19.5" customHeight="1" x14ac:dyDescent="0.2">
      <c r="B10" s="15" t="s">
        <v>20</v>
      </c>
      <c r="C10" s="37" t="s">
        <v>7</v>
      </c>
      <c r="D10" s="17">
        <v>43769</v>
      </c>
      <c r="E10" s="13">
        <v>10244.972679999999</v>
      </c>
      <c r="F10" s="14">
        <v>6856</v>
      </c>
      <c r="G10"/>
      <c r="H10" s="7"/>
      <c r="I10" s="7"/>
      <c r="J10" s="7"/>
      <c r="K10" s="7"/>
      <c r="L10" s="7"/>
      <c r="M10" s="7"/>
    </row>
    <row r="11" spans="2:202" s="9" customFormat="1" ht="19.5" customHeight="1" x14ac:dyDescent="0.2">
      <c r="B11" s="15" t="s">
        <v>21</v>
      </c>
      <c r="C11" s="37" t="s">
        <v>7</v>
      </c>
      <c r="D11" s="17">
        <v>43769</v>
      </c>
      <c r="E11" s="13">
        <v>271.65320000000003</v>
      </c>
      <c r="F11" s="14">
        <v>33</v>
      </c>
      <c r="G11" s="39"/>
      <c r="H11" s="7"/>
      <c r="I11" s="7"/>
      <c r="J11" s="7"/>
      <c r="K11" s="7"/>
      <c r="L11" s="7"/>
      <c r="M11" s="7"/>
    </row>
    <row r="12" spans="2:202" s="9" customFormat="1" ht="19.5" customHeight="1" x14ac:dyDescent="0.2">
      <c r="B12" s="15" t="s">
        <v>22</v>
      </c>
      <c r="C12" s="37" t="s">
        <v>8</v>
      </c>
      <c r="D12" s="17">
        <v>43769</v>
      </c>
      <c r="E12" s="13">
        <v>6332.1623499999996</v>
      </c>
      <c r="F12" s="14">
        <v>1724</v>
      </c>
      <c r="G12"/>
      <c r="H12" s="7"/>
      <c r="I12" s="7"/>
      <c r="J12" s="7"/>
      <c r="K12" s="7"/>
      <c r="L12" s="7"/>
      <c r="M12" s="7"/>
    </row>
    <row r="13" spans="2:202" s="9" customFormat="1" ht="19.5" customHeight="1" x14ac:dyDescent="0.2">
      <c r="B13" s="15" t="s">
        <v>23</v>
      </c>
      <c r="C13" s="37" t="s">
        <v>8</v>
      </c>
      <c r="D13" s="17">
        <v>43769</v>
      </c>
      <c r="E13" s="13">
        <v>4808.3088799999996</v>
      </c>
      <c r="F13" s="14">
        <v>4553</v>
      </c>
      <c r="G13"/>
      <c r="H13" s="7"/>
      <c r="I13" s="7"/>
      <c r="J13" s="7"/>
      <c r="K13" s="7"/>
      <c r="L13" s="7"/>
      <c r="M13" s="7"/>
    </row>
    <row r="14" spans="2:202" s="9" customFormat="1" ht="19.5" customHeight="1" x14ac:dyDescent="0.2">
      <c r="B14" s="15" t="s">
        <v>24</v>
      </c>
      <c r="C14" s="37" t="s">
        <v>8</v>
      </c>
      <c r="D14" s="17">
        <v>43769</v>
      </c>
      <c r="E14" s="13">
        <v>8513.2629800000013</v>
      </c>
      <c r="F14" s="14">
        <v>2724</v>
      </c>
      <c r="G14"/>
      <c r="H14" s="7"/>
      <c r="I14" s="7"/>
      <c r="J14" s="7"/>
      <c r="K14" s="7"/>
      <c r="L14" s="7"/>
      <c r="M14" s="7"/>
    </row>
    <row r="15" spans="2:202" s="9" customFormat="1" ht="19.5" customHeight="1" x14ac:dyDescent="0.2">
      <c r="B15" s="15" t="s">
        <v>25</v>
      </c>
      <c r="C15" s="37" t="s">
        <v>8</v>
      </c>
      <c r="D15" s="17">
        <v>43769</v>
      </c>
      <c r="E15" s="13">
        <v>14242.316490000001</v>
      </c>
      <c r="F15" s="14">
        <v>2432</v>
      </c>
      <c r="G15"/>
      <c r="H15" s="7"/>
      <c r="I15" s="7"/>
      <c r="J15" s="7"/>
      <c r="K15" s="7"/>
      <c r="L15" s="7"/>
      <c r="M15" s="7"/>
    </row>
    <row r="16" spans="2:202" s="9" customFormat="1" ht="19.5" customHeight="1" x14ac:dyDescent="0.2">
      <c r="B16" s="15" t="s">
        <v>26</v>
      </c>
      <c r="C16" s="37" t="s">
        <v>8</v>
      </c>
      <c r="D16" s="17">
        <v>43769</v>
      </c>
      <c r="E16" s="13">
        <v>2041.5217600000001</v>
      </c>
      <c r="F16" s="14">
        <v>210</v>
      </c>
      <c r="G16"/>
      <c r="H16" s="38"/>
      <c r="I16" s="7"/>
      <c r="J16" s="7"/>
      <c r="K16" s="7"/>
      <c r="L16" s="7"/>
      <c r="M16" s="7"/>
    </row>
    <row r="17" spans="2:13" s="9" customFormat="1" ht="19.5" customHeight="1" x14ac:dyDescent="0.2">
      <c r="B17" s="40" t="s">
        <v>6</v>
      </c>
      <c r="C17" s="41"/>
      <c r="D17" s="41"/>
      <c r="E17" s="42">
        <f>SUM(E6:E16)</f>
        <v>54684.231520000001</v>
      </c>
      <c r="F17" s="43"/>
      <c r="G17"/>
      <c r="H17" s="38"/>
      <c r="I17" s="7"/>
      <c r="J17" s="7"/>
      <c r="K17" s="7"/>
      <c r="L17" s="7"/>
      <c r="M17" s="7"/>
    </row>
    <row r="18" spans="2:13" s="9" customFormat="1" ht="12.75" customHeight="1" x14ac:dyDescent="0.2">
      <c r="B18" s="11" t="s">
        <v>12</v>
      </c>
      <c r="C18" s="12"/>
      <c r="D18" s="12"/>
      <c r="E18" s="12"/>
      <c r="F18" s="18"/>
      <c r="G18"/>
      <c r="H18" s="7"/>
      <c r="I18" s="7"/>
      <c r="J18" s="7"/>
      <c r="K18" s="7"/>
      <c r="L18" s="7"/>
      <c r="M18" s="7"/>
    </row>
    <row r="19" spans="2:13" s="9" customFormat="1" ht="19.5" customHeight="1" x14ac:dyDescent="0.2">
      <c r="B19" s="15" t="s">
        <v>18</v>
      </c>
      <c r="C19" s="37" t="s">
        <v>7</v>
      </c>
      <c r="D19" s="17">
        <v>43798</v>
      </c>
      <c r="E19" s="13">
        <v>10.61378</v>
      </c>
      <c r="F19" s="16">
        <v>4</v>
      </c>
      <c r="G19"/>
      <c r="H19" s="7"/>
      <c r="I19" s="7"/>
      <c r="J19" s="7"/>
      <c r="K19" s="7"/>
      <c r="L19" s="7"/>
      <c r="M19" s="7"/>
    </row>
    <row r="20" spans="2:13" s="9" customFormat="1" ht="19.5" customHeight="1" x14ac:dyDescent="0.2">
      <c r="B20" s="15" t="s">
        <v>20</v>
      </c>
      <c r="C20" s="37" t="s">
        <v>7</v>
      </c>
      <c r="D20" s="17">
        <v>43798</v>
      </c>
      <c r="E20" s="13">
        <v>20.315180000000002</v>
      </c>
      <c r="F20" s="14">
        <v>14</v>
      </c>
      <c r="G20"/>
      <c r="H20" s="7"/>
      <c r="I20" s="7"/>
      <c r="J20" s="7"/>
      <c r="K20" s="7"/>
      <c r="L20" s="7"/>
      <c r="M20" s="7"/>
    </row>
    <row r="21" spans="2:13" s="9" customFormat="1" ht="19.5" customHeight="1" x14ac:dyDescent="0.2">
      <c r="B21" s="15" t="s">
        <v>22</v>
      </c>
      <c r="C21" s="37" t="s">
        <v>8</v>
      </c>
      <c r="D21" s="17">
        <v>43798</v>
      </c>
      <c r="E21" s="45">
        <v>0.21</v>
      </c>
      <c r="F21" s="16" t="s">
        <v>11</v>
      </c>
      <c r="G21"/>
      <c r="H21" s="7"/>
      <c r="I21" s="7"/>
      <c r="J21" s="7"/>
      <c r="K21" s="7"/>
      <c r="L21" s="7"/>
      <c r="M21" s="7"/>
    </row>
    <row r="22" spans="2:13" s="9" customFormat="1" ht="19.5" customHeight="1" x14ac:dyDescent="0.2">
      <c r="B22" s="15" t="s">
        <v>23</v>
      </c>
      <c r="C22" s="37" t="s">
        <v>8</v>
      </c>
      <c r="D22" s="17">
        <v>43798</v>
      </c>
      <c r="E22" s="13">
        <v>8.6120200000000011</v>
      </c>
      <c r="F22" s="14">
        <v>10</v>
      </c>
      <c r="G22"/>
      <c r="H22" s="7"/>
      <c r="I22" s="7"/>
      <c r="J22" s="7"/>
      <c r="K22" s="7"/>
      <c r="L22" s="7"/>
      <c r="M22" s="7"/>
    </row>
    <row r="23" spans="2:13" s="9" customFormat="1" ht="19.5" customHeight="1" x14ac:dyDescent="0.2">
      <c r="B23" s="15" t="s">
        <v>24</v>
      </c>
      <c r="C23" s="37" t="s">
        <v>8</v>
      </c>
      <c r="D23" s="17">
        <v>43798</v>
      </c>
      <c r="E23" s="13">
        <v>27.911350000000002</v>
      </c>
      <c r="F23" s="16">
        <v>7</v>
      </c>
      <c r="G23"/>
      <c r="H23" s="7"/>
      <c r="I23" s="7"/>
      <c r="J23" s="7"/>
      <c r="K23" s="7"/>
      <c r="L23" s="7"/>
      <c r="M23" s="7"/>
    </row>
    <row r="24" spans="2:13" s="9" customFormat="1" ht="19.5" customHeight="1" x14ac:dyDescent="0.2">
      <c r="B24" s="15" t="s">
        <v>25</v>
      </c>
      <c r="C24" s="37" t="s">
        <v>8</v>
      </c>
      <c r="D24" s="17">
        <v>43798</v>
      </c>
      <c r="E24" s="13">
        <v>57.115389999999998</v>
      </c>
      <c r="F24" s="16">
        <v>8</v>
      </c>
      <c r="G24"/>
      <c r="H24" s="7"/>
      <c r="I24" s="7"/>
      <c r="J24" s="7"/>
      <c r="K24" s="7"/>
      <c r="L24" s="7"/>
      <c r="M24" s="7"/>
    </row>
    <row r="25" spans="2:13" s="9" customFormat="1" ht="19.5" customHeight="1" x14ac:dyDescent="0.2">
      <c r="B25" s="15" t="s">
        <v>26</v>
      </c>
      <c r="C25" s="37" t="s">
        <v>8</v>
      </c>
      <c r="D25" s="17">
        <v>43798</v>
      </c>
      <c r="E25" s="13">
        <v>5.6985200000000003</v>
      </c>
      <c r="F25" s="16" t="s">
        <v>11</v>
      </c>
      <c r="G25"/>
      <c r="H25" s="7"/>
      <c r="I25" s="7"/>
      <c r="J25" s="7"/>
      <c r="K25" s="7"/>
      <c r="L25" s="7"/>
      <c r="M25" s="7"/>
    </row>
    <row r="26" spans="2:13" s="9" customFormat="1" ht="19.5" customHeight="1" x14ac:dyDescent="0.2">
      <c r="B26" s="19" t="s">
        <v>13</v>
      </c>
      <c r="C26" s="20"/>
      <c r="D26" s="20"/>
      <c r="E26" s="21">
        <f>SUM(E19:E25)</f>
        <v>130.47624000000002</v>
      </c>
      <c r="F26" s="22"/>
      <c r="G26"/>
      <c r="H26" s="7"/>
      <c r="I26" s="7"/>
      <c r="J26" s="7"/>
      <c r="K26" s="7"/>
      <c r="L26" s="7"/>
      <c r="M26" s="7"/>
    </row>
    <row r="27" spans="2:13" s="9" customFormat="1" ht="12.75" customHeight="1" x14ac:dyDescent="0.2">
      <c r="B27" s="11" t="s">
        <v>27</v>
      </c>
      <c r="C27" s="12"/>
      <c r="D27" s="12"/>
      <c r="E27" s="12"/>
      <c r="F27" s="18"/>
      <c r="G27"/>
      <c r="H27" s="7"/>
      <c r="I27" s="7"/>
      <c r="J27" s="7"/>
      <c r="K27" s="7"/>
      <c r="L27" s="7"/>
      <c r="M27" s="7"/>
    </row>
    <row r="28" spans="2:13" s="9" customFormat="1" ht="24" customHeight="1" x14ac:dyDescent="0.2">
      <c r="B28" s="15" t="s">
        <v>22</v>
      </c>
      <c r="C28" s="37" t="s">
        <v>30</v>
      </c>
      <c r="D28" s="17">
        <v>43830</v>
      </c>
      <c r="E28" s="13">
        <v>2741.0652099999998</v>
      </c>
      <c r="F28" s="16">
        <v>1725</v>
      </c>
      <c r="G28"/>
      <c r="H28" s="7"/>
      <c r="I28" s="7"/>
      <c r="J28" s="7"/>
      <c r="K28" s="7"/>
      <c r="L28" s="7"/>
      <c r="M28" s="7"/>
    </row>
    <row r="29" spans="2:13" s="9" customFormat="1" ht="24" customHeight="1" x14ac:dyDescent="0.2">
      <c r="B29" s="15" t="s">
        <v>23</v>
      </c>
      <c r="C29" s="37" t="s">
        <v>44</v>
      </c>
      <c r="D29" s="17">
        <v>43830</v>
      </c>
      <c r="E29" s="13">
        <v>1370.7514699999999</v>
      </c>
      <c r="F29" s="16">
        <v>4552</v>
      </c>
      <c r="G29"/>
      <c r="H29" s="7"/>
      <c r="I29" s="7"/>
      <c r="J29" s="7"/>
      <c r="K29" s="7"/>
      <c r="L29" s="7"/>
      <c r="M29" s="7"/>
    </row>
    <row r="30" spans="2:13" s="9" customFormat="1" ht="19.5" customHeight="1" x14ac:dyDescent="0.2">
      <c r="B30" s="15" t="s">
        <v>31</v>
      </c>
      <c r="C30" s="37" t="s">
        <v>44</v>
      </c>
      <c r="D30" s="17">
        <v>43830</v>
      </c>
      <c r="E30" s="13">
        <v>111.67966</v>
      </c>
      <c r="F30" s="16">
        <v>152</v>
      </c>
      <c r="G30"/>
      <c r="H30" s="7"/>
      <c r="I30" s="7"/>
      <c r="J30" s="7"/>
      <c r="K30" s="7"/>
      <c r="L30" s="7"/>
      <c r="M30" s="7"/>
    </row>
    <row r="31" spans="2:13" s="9" customFormat="1" ht="19.5" customHeight="1" x14ac:dyDescent="0.2">
      <c r="B31" s="15" t="s">
        <v>24</v>
      </c>
      <c r="C31" s="37" t="s">
        <v>30</v>
      </c>
      <c r="D31" s="17">
        <v>43830</v>
      </c>
      <c r="E31" s="13">
        <v>3617.3857400000002</v>
      </c>
      <c r="F31" s="16">
        <v>2718</v>
      </c>
      <c r="G31"/>
      <c r="H31" s="7"/>
      <c r="I31" s="7"/>
      <c r="J31" s="7"/>
      <c r="K31" s="7"/>
      <c r="L31" s="7"/>
      <c r="M31" s="7"/>
    </row>
    <row r="32" spans="2:13" s="9" customFormat="1" ht="24" customHeight="1" x14ac:dyDescent="0.2">
      <c r="B32" s="15" t="s">
        <v>25</v>
      </c>
      <c r="C32" s="37" t="s">
        <v>30</v>
      </c>
      <c r="D32" s="17">
        <v>43830</v>
      </c>
      <c r="E32" s="13">
        <v>6092.8457700000008</v>
      </c>
      <c r="F32" s="16">
        <v>2428</v>
      </c>
      <c r="G32"/>
      <c r="H32" s="7"/>
      <c r="I32" s="7"/>
      <c r="J32" s="7"/>
      <c r="K32" s="7"/>
      <c r="L32" s="7"/>
      <c r="M32" s="7"/>
    </row>
    <row r="33" spans="2:13" s="9" customFormat="1" ht="19.5" customHeight="1" x14ac:dyDescent="0.2">
      <c r="B33" s="15" t="s">
        <v>32</v>
      </c>
      <c r="C33" s="37" t="s">
        <v>44</v>
      </c>
      <c r="D33" s="17">
        <v>43830</v>
      </c>
      <c r="E33" s="13">
        <v>4801.6512599999996</v>
      </c>
      <c r="F33" s="16">
        <v>3232</v>
      </c>
      <c r="G33"/>
      <c r="H33" s="7"/>
      <c r="I33" s="7"/>
      <c r="J33" s="7"/>
      <c r="K33" s="7"/>
      <c r="L33" s="7"/>
      <c r="M33" s="7"/>
    </row>
    <row r="34" spans="2:13" s="9" customFormat="1" ht="19.5" customHeight="1" x14ac:dyDescent="0.2">
      <c r="B34" s="15" t="s">
        <v>26</v>
      </c>
      <c r="C34" s="37" t="s">
        <v>44</v>
      </c>
      <c r="D34" s="17">
        <v>43830</v>
      </c>
      <c r="E34" s="13">
        <v>603.23739</v>
      </c>
      <c r="F34" s="16">
        <v>210</v>
      </c>
      <c r="G34"/>
      <c r="H34" s="7"/>
      <c r="I34" s="7"/>
      <c r="J34" s="7"/>
      <c r="K34" s="7"/>
      <c r="L34" s="7"/>
      <c r="M34" s="7"/>
    </row>
    <row r="35" spans="2:13" s="9" customFormat="1" ht="19.5" customHeight="1" x14ac:dyDescent="0.2">
      <c r="B35" s="19" t="s">
        <v>28</v>
      </c>
      <c r="C35" s="20"/>
      <c r="D35" s="20"/>
      <c r="E35" s="21">
        <f>SUM(E28:E34)</f>
        <v>19338.616499999996</v>
      </c>
      <c r="F35" s="22"/>
      <c r="G35"/>
      <c r="H35" s="7"/>
      <c r="I35" s="7"/>
      <c r="J35" s="7"/>
      <c r="K35" s="7"/>
      <c r="L35" s="7"/>
      <c r="M35" s="7"/>
    </row>
    <row r="36" spans="2:13" s="9" customFormat="1" ht="19.5" customHeight="1" x14ac:dyDescent="0.2">
      <c r="B36" s="46" t="s">
        <v>29</v>
      </c>
      <c r="C36" s="47"/>
      <c r="D36" s="47"/>
      <c r="E36" s="48">
        <f>+E17+E26+E35</f>
        <v>74153.324259999994</v>
      </c>
      <c r="F36" s="49"/>
      <c r="G36"/>
      <c r="H36" s="7"/>
      <c r="I36" s="7"/>
      <c r="J36" s="7"/>
      <c r="K36" s="7"/>
      <c r="L36" s="7"/>
      <c r="M36" s="7"/>
    </row>
    <row r="37" spans="2:13" s="9" customFormat="1" ht="15" x14ac:dyDescent="0.2">
      <c r="B37" s="23">
        <v>2020</v>
      </c>
      <c r="C37" s="24"/>
      <c r="D37" s="24"/>
      <c r="E37" s="24"/>
      <c r="F37" s="25"/>
      <c r="G37"/>
      <c r="H37" s="7"/>
      <c r="I37" s="7"/>
      <c r="J37" s="7"/>
      <c r="K37" s="7"/>
      <c r="L37" s="7"/>
      <c r="M37" s="7"/>
    </row>
    <row r="38" spans="2:13" s="9" customFormat="1" ht="12.75" customHeight="1" x14ac:dyDescent="0.2">
      <c r="B38" s="11" t="s">
        <v>33</v>
      </c>
      <c r="C38" s="12"/>
      <c r="D38" s="12"/>
      <c r="E38" s="12"/>
      <c r="F38" s="18"/>
      <c r="G38"/>
      <c r="H38" s="7"/>
      <c r="I38" s="7"/>
      <c r="J38" s="7"/>
      <c r="K38" s="7"/>
      <c r="L38" s="7"/>
      <c r="M38" s="7"/>
    </row>
    <row r="39" spans="2:13" s="9" customFormat="1" ht="19.5" customHeight="1" x14ac:dyDescent="0.2">
      <c r="B39" s="15" t="s">
        <v>22</v>
      </c>
      <c r="C39" s="37" t="s">
        <v>30</v>
      </c>
      <c r="D39" s="17">
        <v>43861</v>
      </c>
      <c r="E39" s="13">
        <v>3.9295399999999998</v>
      </c>
      <c r="F39" s="16" t="s">
        <v>11</v>
      </c>
      <c r="G39"/>
      <c r="H39" s="7"/>
      <c r="I39" s="7"/>
      <c r="J39" s="7"/>
      <c r="K39" s="7"/>
      <c r="L39" s="7"/>
      <c r="M39" s="7"/>
    </row>
    <row r="40" spans="2:13" s="9" customFormat="1" ht="19.5" customHeight="1" x14ac:dyDescent="0.2">
      <c r="B40" s="15" t="s">
        <v>23</v>
      </c>
      <c r="C40" s="37" t="s">
        <v>44</v>
      </c>
      <c r="D40" s="17">
        <v>43861</v>
      </c>
      <c r="E40" s="13">
        <v>8.635530000000001</v>
      </c>
      <c r="F40" s="16">
        <v>12</v>
      </c>
      <c r="G40"/>
      <c r="H40" s="7"/>
      <c r="I40" s="7"/>
      <c r="J40" s="7"/>
      <c r="K40" s="7"/>
      <c r="L40" s="7"/>
      <c r="M40" s="7"/>
    </row>
    <row r="41" spans="2:13" s="9" customFormat="1" ht="19.5" customHeight="1" x14ac:dyDescent="0.2">
      <c r="B41" s="15" t="s">
        <v>24</v>
      </c>
      <c r="C41" s="37" t="s">
        <v>30</v>
      </c>
      <c r="D41" s="17">
        <v>43861</v>
      </c>
      <c r="E41" s="13">
        <v>18.5075</v>
      </c>
      <c r="F41" s="16">
        <v>9</v>
      </c>
      <c r="G41"/>
      <c r="H41" s="7"/>
      <c r="I41" s="7"/>
      <c r="J41" s="7"/>
      <c r="K41" s="7"/>
      <c r="L41" s="7"/>
      <c r="M41" s="7"/>
    </row>
    <row r="42" spans="2:13" s="9" customFormat="1" ht="19.5" customHeight="1" x14ac:dyDescent="0.2">
      <c r="B42" s="15" t="s">
        <v>25</v>
      </c>
      <c r="C42" s="37" t="s">
        <v>30</v>
      </c>
      <c r="D42" s="17">
        <v>43861</v>
      </c>
      <c r="E42" s="13">
        <v>30.049989999999998</v>
      </c>
      <c r="F42" s="16">
        <v>9</v>
      </c>
      <c r="G42"/>
      <c r="H42" s="7"/>
      <c r="I42" s="7"/>
      <c r="J42" s="7"/>
      <c r="K42" s="7"/>
      <c r="L42" s="7"/>
      <c r="M42" s="7"/>
    </row>
    <row r="43" spans="2:13" s="9" customFormat="1" ht="19.5" customHeight="1" x14ac:dyDescent="0.2">
      <c r="B43" s="15" t="s">
        <v>32</v>
      </c>
      <c r="C43" s="37" t="s">
        <v>44</v>
      </c>
      <c r="D43" s="17">
        <v>43861</v>
      </c>
      <c r="E43" s="13">
        <v>35.502699999999997</v>
      </c>
      <c r="F43" s="16">
        <v>19</v>
      </c>
      <c r="G43"/>
      <c r="H43" s="7"/>
      <c r="I43" s="7"/>
      <c r="J43" s="7"/>
      <c r="K43" s="7"/>
      <c r="L43" s="7"/>
      <c r="M43" s="7"/>
    </row>
    <row r="44" spans="2:13" s="9" customFormat="1" ht="19.5" customHeight="1" x14ac:dyDescent="0.2">
      <c r="B44" s="15" t="s">
        <v>36</v>
      </c>
      <c r="C44" s="37" t="s">
        <v>5</v>
      </c>
      <c r="D44" s="17">
        <v>43861</v>
      </c>
      <c r="E44" s="13">
        <v>38.229510000000005</v>
      </c>
      <c r="F44" s="16" t="s">
        <v>11</v>
      </c>
      <c r="G44"/>
      <c r="H44" s="7"/>
      <c r="I44" s="7"/>
      <c r="J44" s="7"/>
      <c r="K44" s="7"/>
      <c r="L44" s="7"/>
      <c r="M44" s="7"/>
    </row>
    <row r="45" spans="2:13" s="9" customFormat="1" ht="19.5" customHeight="1" x14ac:dyDescent="0.2">
      <c r="B45" s="19" t="s">
        <v>34</v>
      </c>
      <c r="C45" s="20"/>
      <c r="D45" s="20"/>
      <c r="E45" s="21">
        <f>SUM(E39:E44)</f>
        <v>134.85477</v>
      </c>
      <c r="F45" s="22"/>
      <c r="G45"/>
      <c r="H45" s="7"/>
      <c r="I45" s="7"/>
      <c r="J45" s="7"/>
      <c r="K45" s="7"/>
      <c r="L45" s="7"/>
      <c r="M45" s="7"/>
    </row>
    <row r="46" spans="2:13" s="9" customFormat="1" ht="12.75" customHeight="1" x14ac:dyDescent="0.2">
      <c r="B46" s="11" t="s">
        <v>37</v>
      </c>
      <c r="C46" s="12"/>
      <c r="D46" s="12"/>
      <c r="E46" s="12"/>
      <c r="F46" s="18"/>
      <c r="G46"/>
      <c r="H46" s="7"/>
      <c r="I46" s="7"/>
      <c r="J46" s="7"/>
      <c r="K46" s="7"/>
      <c r="L46" s="7"/>
      <c r="M46" s="7"/>
    </row>
    <row r="47" spans="2:13" s="9" customFormat="1" ht="19.5" customHeight="1" x14ac:dyDescent="0.2">
      <c r="B47" s="15" t="s">
        <v>39</v>
      </c>
      <c r="C47" s="37" t="s">
        <v>5</v>
      </c>
      <c r="D47" s="17">
        <v>43889</v>
      </c>
      <c r="E47" s="13">
        <v>435.20893999999998</v>
      </c>
      <c r="F47" s="16">
        <v>109</v>
      </c>
      <c r="G47"/>
      <c r="H47" s="7"/>
      <c r="I47" s="7"/>
      <c r="J47" s="7"/>
      <c r="K47" s="7"/>
      <c r="L47" s="7"/>
      <c r="M47" s="7"/>
    </row>
    <row r="48" spans="2:13" s="9" customFormat="1" ht="19.5" customHeight="1" x14ac:dyDescent="0.2">
      <c r="B48" s="19" t="s">
        <v>38</v>
      </c>
      <c r="C48" s="20"/>
      <c r="D48" s="20"/>
      <c r="E48" s="21">
        <f>+E47</f>
        <v>435.20893999999998</v>
      </c>
      <c r="F48" s="22"/>
      <c r="G48"/>
      <c r="H48" s="7"/>
      <c r="I48" s="7"/>
      <c r="J48" s="7"/>
      <c r="K48" s="7"/>
      <c r="L48" s="7"/>
      <c r="M48" s="7"/>
    </row>
    <row r="49" spans="2:13" s="9" customFormat="1" ht="12.75" customHeight="1" x14ac:dyDescent="0.2">
      <c r="B49" s="11" t="s">
        <v>40</v>
      </c>
      <c r="C49" s="12"/>
      <c r="D49" s="12"/>
      <c r="E49" s="12"/>
      <c r="F49" s="18"/>
      <c r="G49"/>
      <c r="H49" s="7"/>
      <c r="I49" s="7"/>
      <c r="J49" s="7"/>
      <c r="K49" s="7"/>
      <c r="L49" s="7"/>
      <c r="M49" s="7"/>
    </row>
    <row r="50" spans="2:13" s="9" customFormat="1" ht="24" customHeight="1" x14ac:dyDescent="0.2">
      <c r="B50" s="15" t="s">
        <v>42</v>
      </c>
      <c r="C50" s="37" t="s">
        <v>5</v>
      </c>
      <c r="D50" s="17">
        <v>43921</v>
      </c>
      <c r="E50" s="13">
        <v>762.54680000000008</v>
      </c>
      <c r="F50" s="16">
        <v>954</v>
      </c>
      <c r="G50"/>
      <c r="H50" s="7"/>
      <c r="I50" s="7"/>
      <c r="J50" s="7"/>
      <c r="K50" s="7"/>
      <c r="L50" s="7"/>
      <c r="M50" s="7"/>
    </row>
    <row r="51" spans="2:13" s="9" customFormat="1" ht="24" customHeight="1" x14ac:dyDescent="0.2">
      <c r="B51" s="15" t="s">
        <v>43</v>
      </c>
      <c r="C51" s="37" t="s">
        <v>44</v>
      </c>
      <c r="D51" s="17">
        <v>43921</v>
      </c>
      <c r="E51" s="13">
        <v>1223.5497</v>
      </c>
      <c r="F51" s="16">
        <v>884</v>
      </c>
      <c r="G51"/>
      <c r="H51" s="7"/>
      <c r="I51" s="7"/>
      <c r="J51" s="7"/>
      <c r="K51" s="7"/>
      <c r="L51" s="7"/>
      <c r="M51" s="7"/>
    </row>
    <row r="52" spans="2:13" s="9" customFormat="1" ht="19.5" customHeight="1" x14ac:dyDescent="0.2">
      <c r="B52" s="19" t="s">
        <v>41</v>
      </c>
      <c r="C52" s="20"/>
      <c r="D52" s="20"/>
      <c r="E52" s="21">
        <f>SUM(E50:E51)</f>
        <v>1986.0965000000001</v>
      </c>
      <c r="F52" s="22"/>
      <c r="G52"/>
      <c r="H52" s="7"/>
      <c r="I52" s="7"/>
      <c r="J52" s="7"/>
      <c r="K52" s="7"/>
      <c r="L52" s="7"/>
      <c r="M52" s="7"/>
    </row>
    <row r="53" spans="2:13" s="9" customFormat="1" ht="12.75" customHeight="1" x14ac:dyDescent="0.2">
      <c r="B53" s="11" t="s">
        <v>45</v>
      </c>
      <c r="C53" s="12"/>
      <c r="D53" s="12"/>
      <c r="E53" s="12"/>
      <c r="F53" s="18"/>
      <c r="G53"/>
      <c r="H53" s="7"/>
      <c r="I53" s="7"/>
      <c r="J53" s="7"/>
      <c r="K53" s="7"/>
      <c r="L53" s="7"/>
      <c r="M53" s="7"/>
    </row>
    <row r="54" spans="2:13" s="9" customFormat="1" ht="24" customHeight="1" x14ac:dyDescent="0.2">
      <c r="B54" s="15" t="s">
        <v>16</v>
      </c>
      <c r="C54" s="37" t="s">
        <v>30</v>
      </c>
      <c r="D54" s="17">
        <v>43951</v>
      </c>
      <c r="E54" s="13">
        <v>4.17408</v>
      </c>
      <c r="F54" s="16">
        <v>13</v>
      </c>
      <c r="G54"/>
      <c r="H54" s="7"/>
      <c r="I54" s="7"/>
      <c r="J54" s="7"/>
      <c r="K54" s="7"/>
      <c r="L54" s="7"/>
      <c r="M54" s="7"/>
    </row>
    <row r="55" spans="2:13" s="9" customFormat="1" ht="24" customHeight="1" x14ac:dyDescent="0.2">
      <c r="B55" s="15" t="s">
        <v>17</v>
      </c>
      <c r="C55" s="37" t="s">
        <v>30</v>
      </c>
      <c r="D55" s="17">
        <v>43951</v>
      </c>
      <c r="E55" s="13">
        <v>15.084370000000002</v>
      </c>
      <c r="F55" s="16">
        <v>6</v>
      </c>
      <c r="G55"/>
      <c r="H55" s="7"/>
      <c r="I55" s="7"/>
      <c r="J55" s="7"/>
      <c r="K55" s="7"/>
      <c r="L55" s="7"/>
      <c r="M55" s="7"/>
    </row>
    <row r="56" spans="2:13" s="9" customFormat="1" ht="19.5" customHeight="1" x14ac:dyDescent="0.2">
      <c r="B56" s="15" t="s">
        <v>18</v>
      </c>
      <c r="C56" s="37" t="s">
        <v>30</v>
      </c>
      <c r="D56" s="17">
        <v>43951</v>
      </c>
      <c r="E56" s="13">
        <v>1406.2795900000001</v>
      </c>
      <c r="F56" s="16">
        <v>2055</v>
      </c>
      <c r="G56"/>
      <c r="H56" s="7"/>
      <c r="I56" s="7"/>
      <c r="J56" s="7"/>
      <c r="K56" s="7"/>
      <c r="L56" s="7"/>
      <c r="M56" s="7"/>
    </row>
    <row r="57" spans="2:13" s="9" customFormat="1" ht="19.5" customHeight="1" x14ac:dyDescent="0.2">
      <c r="B57" s="15" t="s">
        <v>19</v>
      </c>
      <c r="C57" s="37" t="s">
        <v>30</v>
      </c>
      <c r="D57" s="17">
        <v>43951</v>
      </c>
      <c r="E57" s="13">
        <v>22.02739</v>
      </c>
      <c r="F57" s="16">
        <v>53</v>
      </c>
      <c r="G57"/>
      <c r="H57" s="7"/>
      <c r="I57" s="7"/>
      <c r="J57" s="7"/>
      <c r="K57" s="7"/>
      <c r="L57" s="7"/>
      <c r="M57" s="7"/>
    </row>
    <row r="58" spans="2:13" s="9" customFormat="1" ht="24" customHeight="1" x14ac:dyDescent="0.2">
      <c r="B58" s="15" t="s">
        <v>20</v>
      </c>
      <c r="C58" s="37" t="s">
        <v>30</v>
      </c>
      <c r="D58" s="17">
        <v>43951</v>
      </c>
      <c r="E58" s="13">
        <v>1806.0543</v>
      </c>
      <c r="F58" s="16">
        <v>6813</v>
      </c>
      <c r="G58"/>
      <c r="H58" s="7"/>
      <c r="I58" s="7"/>
      <c r="J58" s="7"/>
      <c r="K58" s="7"/>
      <c r="L58" s="7"/>
      <c r="M58" s="7"/>
    </row>
    <row r="59" spans="2:13" s="9" customFormat="1" ht="19.5" customHeight="1" x14ac:dyDescent="0.2">
      <c r="B59" s="15" t="s">
        <v>21</v>
      </c>
      <c r="C59" s="37" t="s">
        <v>30</v>
      </c>
      <c r="D59" s="17">
        <v>43951</v>
      </c>
      <c r="E59" s="13">
        <v>46.126800000000003</v>
      </c>
      <c r="F59" s="16">
        <v>33</v>
      </c>
      <c r="G59"/>
      <c r="H59" s="7"/>
      <c r="I59" s="7"/>
      <c r="J59" s="7"/>
      <c r="K59" s="7"/>
      <c r="L59" s="7"/>
      <c r="M59" s="7"/>
    </row>
    <row r="60" spans="2:13" s="9" customFormat="1" ht="19.5" customHeight="1" x14ac:dyDescent="0.2">
      <c r="B60" s="15" t="s">
        <v>22</v>
      </c>
      <c r="C60" s="37" t="s">
        <v>30</v>
      </c>
      <c r="D60" s="17">
        <v>43951</v>
      </c>
      <c r="E60" s="13">
        <v>0.97572999999999999</v>
      </c>
      <c r="F60" s="16" t="s">
        <v>11</v>
      </c>
      <c r="G60"/>
      <c r="H60" s="7"/>
      <c r="I60" s="7"/>
      <c r="J60" s="7"/>
      <c r="K60" s="7"/>
      <c r="L60" s="7"/>
      <c r="M60" s="7"/>
    </row>
    <row r="61" spans="2:13" s="9" customFormat="1" ht="19.5" customHeight="1" x14ac:dyDescent="0.2">
      <c r="B61" s="15" t="s">
        <v>23</v>
      </c>
      <c r="C61" s="37" t="s">
        <v>44</v>
      </c>
      <c r="D61" s="17">
        <v>43951</v>
      </c>
      <c r="E61" s="45">
        <v>0.25108999999999998</v>
      </c>
      <c r="F61" s="16" t="s">
        <v>11</v>
      </c>
      <c r="G61"/>
      <c r="H61" s="7"/>
      <c r="I61" s="7"/>
      <c r="J61" s="7"/>
      <c r="K61" s="7"/>
      <c r="L61" s="7"/>
      <c r="M61" s="7"/>
    </row>
    <row r="62" spans="2:13" s="9" customFormat="1" ht="19.5" customHeight="1" x14ac:dyDescent="0.2">
      <c r="B62" s="15" t="s">
        <v>47</v>
      </c>
      <c r="C62" s="37" t="s">
        <v>44</v>
      </c>
      <c r="D62" s="17">
        <v>43951</v>
      </c>
      <c r="E62" s="13">
        <v>6177.5104499999998</v>
      </c>
      <c r="F62" s="16">
        <v>4459</v>
      </c>
      <c r="G62"/>
      <c r="H62" s="7"/>
      <c r="I62" s="7"/>
      <c r="J62" s="7"/>
      <c r="K62" s="7"/>
      <c r="L62" s="7"/>
      <c r="M62" s="7"/>
    </row>
    <row r="63" spans="2:13" s="9" customFormat="1" ht="19.5" customHeight="1" x14ac:dyDescent="0.2">
      <c r="B63" s="15" t="s">
        <v>24</v>
      </c>
      <c r="C63" s="37" t="s">
        <v>30</v>
      </c>
      <c r="D63" s="17">
        <v>43951</v>
      </c>
      <c r="E63" s="45">
        <v>0.39083000000000001</v>
      </c>
      <c r="F63" s="16" t="s">
        <v>11</v>
      </c>
      <c r="G63"/>
      <c r="H63" s="7"/>
      <c r="I63" s="7"/>
      <c r="J63" s="7"/>
      <c r="K63" s="7"/>
      <c r="L63" s="7"/>
      <c r="M63" s="7"/>
    </row>
    <row r="64" spans="2:13" s="9" customFormat="1" ht="19.5" customHeight="1" x14ac:dyDescent="0.2">
      <c r="B64" s="15" t="s">
        <v>25</v>
      </c>
      <c r="C64" s="37" t="s">
        <v>30</v>
      </c>
      <c r="D64" s="17">
        <v>43951</v>
      </c>
      <c r="E64" s="13">
        <v>2.3665700000000003</v>
      </c>
      <c r="F64" s="16">
        <v>4</v>
      </c>
      <c r="G64"/>
      <c r="H64" s="7"/>
      <c r="I64" s="7"/>
      <c r="J64" s="7"/>
      <c r="K64" s="7"/>
      <c r="L64" s="7"/>
      <c r="M64" s="7"/>
    </row>
    <row r="65" spans="2:13" s="9" customFormat="1" ht="19.5" customHeight="1" x14ac:dyDescent="0.2">
      <c r="B65" s="15" t="s">
        <v>32</v>
      </c>
      <c r="C65" s="37" t="s">
        <v>44</v>
      </c>
      <c r="D65" s="17">
        <v>43951</v>
      </c>
      <c r="E65" s="13">
        <v>0.59278999999999993</v>
      </c>
      <c r="F65" s="16" t="s">
        <v>11</v>
      </c>
      <c r="G65"/>
      <c r="H65" s="7"/>
      <c r="I65" s="7"/>
      <c r="J65" s="7"/>
      <c r="K65" s="7"/>
      <c r="L65" s="7"/>
      <c r="M65" s="7"/>
    </row>
    <row r="66" spans="2:13" s="9" customFormat="1" ht="24" customHeight="1" x14ac:dyDescent="0.2">
      <c r="B66" s="15" t="s">
        <v>48</v>
      </c>
      <c r="C66" s="37" t="s">
        <v>5</v>
      </c>
      <c r="D66" s="17">
        <v>43951</v>
      </c>
      <c r="E66" s="13">
        <v>917.17728</v>
      </c>
      <c r="F66" s="16">
        <v>430</v>
      </c>
      <c r="G66"/>
      <c r="H66" s="7"/>
      <c r="I66" s="7"/>
      <c r="J66" s="7"/>
      <c r="K66" s="7"/>
      <c r="L66" s="7"/>
      <c r="M66" s="7"/>
    </row>
    <row r="67" spans="2:13" s="9" customFormat="1" ht="24" customHeight="1" x14ac:dyDescent="0.2">
      <c r="B67" s="15" t="s">
        <v>43</v>
      </c>
      <c r="C67" s="37" t="s">
        <v>44</v>
      </c>
      <c r="D67" s="17">
        <v>43951</v>
      </c>
      <c r="E67" s="13">
        <v>2.0168599999999999</v>
      </c>
      <c r="F67" s="16" t="s">
        <v>11</v>
      </c>
      <c r="G67"/>
      <c r="H67" s="7"/>
      <c r="I67" s="7"/>
      <c r="J67" s="7"/>
      <c r="K67" s="7"/>
      <c r="L67" s="7"/>
      <c r="M67" s="7"/>
    </row>
    <row r="68" spans="2:13" s="9" customFormat="1" ht="24" customHeight="1" x14ac:dyDescent="0.2">
      <c r="B68" s="15" t="s">
        <v>49</v>
      </c>
      <c r="C68" s="37" t="s">
        <v>5</v>
      </c>
      <c r="D68" s="17">
        <v>43951</v>
      </c>
      <c r="E68" s="13">
        <v>749.99645999999996</v>
      </c>
      <c r="F68" s="16" t="s">
        <v>11</v>
      </c>
      <c r="G68"/>
      <c r="H68" s="7"/>
      <c r="I68" s="7"/>
      <c r="J68" s="7"/>
      <c r="K68" s="7"/>
      <c r="L68" s="7"/>
      <c r="M68" s="7"/>
    </row>
    <row r="69" spans="2:13" s="9" customFormat="1" ht="19.5" customHeight="1" x14ac:dyDescent="0.2">
      <c r="B69" s="19" t="s">
        <v>46</v>
      </c>
      <c r="C69" s="20"/>
      <c r="D69" s="20"/>
      <c r="E69" s="21">
        <f>SUM(E54:E68)</f>
        <v>11151.024590000001</v>
      </c>
      <c r="F69" s="22"/>
      <c r="G69"/>
      <c r="H69" s="7"/>
      <c r="I69" s="7"/>
      <c r="J69" s="7"/>
      <c r="K69" s="7"/>
      <c r="L69" s="7"/>
      <c r="M69" s="7"/>
    </row>
    <row r="70" spans="2:13" s="9" customFormat="1" ht="12.75" customHeight="1" x14ac:dyDescent="0.2">
      <c r="B70" s="11" t="s">
        <v>50</v>
      </c>
      <c r="C70" s="12"/>
      <c r="D70" s="12"/>
      <c r="E70" s="12"/>
      <c r="F70" s="18"/>
      <c r="G70"/>
      <c r="H70"/>
      <c r="I70" s="7"/>
      <c r="J70" s="7"/>
      <c r="K70" s="7"/>
      <c r="L70" s="7"/>
      <c r="M70" s="7"/>
    </row>
    <row r="71" spans="2:13" s="9" customFormat="1" ht="19.5" customHeight="1" x14ac:dyDescent="0.2">
      <c r="B71" s="57" t="s">
        <v>18</v>
      </c>
      <c r="C71" s="54" t="s">
        <v>30</v>
      </c>
      <c r="D71" s="55">
        <v>43980</v>
      </c>
      <c r="E71" s="58">
        <v>23.22936</v>
      </c>
      <c r="F71" s="56">
        <v>9</v>
      </c>
      <c r="G71"/>
      <c r="H71"/>
      <c r="I71"/>
      <c r="J71"/>
      <c r="K71"/>
      <c r="L71"/>
      <c r="M71"/>
    </row>
    <row r="72" spans="2:13" s="9" customFormat="1" ht="24" customHeight="1" x14ac:dyDescent="0.2">
      <c r="B72" s="57" t="s">
        <v>20</v>
      </c>
      <c r="C72" s="54" t="s">
        <v>30</v>
      </c>
      <c r="D72" s="55">
        <v>43980</v>
      </c>
      <c r="E72" s="58">
        <v>13.10164</v>
      </c>
      <c r="F72" s="56">
        <v>27</v>
      </c>
      <c r="G72"/>
      <c r="H72"/>
      <c r="I72"/>
      <c r="J72"/>
      <c r="K72"/>
      <c r="L72"/>
      <c r="M72"/>
    </row>
    <row r="73" spans="2:13" s="9" customFormat="1" ht="19.5" customHeight="1" x14ac:dyDescent="0.2">
      <c r="B73" s="57" t="s">
        <v>47</v>
      </c>
      <c r="C73" s="54" t="s">
        <v>44</v>
      </c>
      <c r="D73" s="55">
        <v>43980</v>
      </c>
      <c r="E73" s="58">
        <v>13.325699999999999</v>
      </c>
      <c r="F73" s="56">
        <v>3514</v>
      </c>
      <c r="G73"/>
      <c r="H73"/>
      <c r="I73"/>
      <c r="J73"/>
      <c r="K73"/>
      <c r="L73"/>
      <c r="M73"/>
    </row>
    <row r="74" spans="2:13" s="9" customFormat="1" ht="19.5" customHeight="1" x14ac:dyDescent="0.2">
      <c r="B74" s="57" t="s">
        <v>24</v>
      </c>
      <c r="C74" s="54" t="s">
        <v>30</v>
      </c>
      <c r="D74" s="55">
        <v>43980</v>
      </c>
      <c r="E74" s="58">
        <v>14.968830000000001</v>
      </c>
      <c r="F74" s="56">
        <v>2295</v>
      </c>
      <c r="G74"/>
      <c r="H74"/>
      <c r="I74"/>
      <c r="J74"/>
      <c r="K74"/>
      <c r="L74"/>
      <c r="M74"/>
    </row>
    <row r="75" spans="2:13" s="9" customFormat="1" ht="19.5" customHeight="1" x14ac:dyDescent="0.2">
      <c r="B75" s="57" t="s">
        <v>52</v>
      </c>
      <c r="C75" s="54" t="s">
        <v>5</v>
      </c>
      <c r="D75" s="55">
        <v>43980</v>
      </c>
      <c r="E75" s="58">
        <v>52.417029999999997</v>
      </c>
      <c r="F75" s="56">
        <v>104</v>
      </c>
      <c r="G75"/>
      <c r="H75"/>
      <c r="I75"/>
      <c r="J75"/>
      <c r="K75"/>
      <c r="L75"/>
      <c r="M75"/>
    </row>
    <row r="76" spans="2:13" s="9" customFormat="1" ht="24.75" customHeight="1" x14ac:dyDescent="0.2">
      <c r="B76" s="57" t="s">
        <v>48</v>
      </c>
      <c r="C76" s="54" t="s">
        <v>5</v>
      </c>
      <c r="D76" s="55">
        <v>43980</v>
      </c>
      <c r="E76" s="58">
        <v>0.96601000000000004</v>
      </c>
      <c r="F76" s="56">
        <v>225</v>
      </c>
      <c r="G76"/>
      <c r="H76"/>
      <c r="I76"/>
      <c r="J76"/>
      <c r="K76"/>
      <c r="L76"/>
      <c r="M76"/>
    </row>
    <row r="77" spans="2:13" s="9" customFormat="1" ht="21.75" customHeight="1" x14ac:dyDescent="0.2">
      <c r="B77" s="57" t="s">
        <v>43</v>
      </c>
      <c r="C77" s="54" t="s">
        <v>53</v>
      </c>
      <c r="D77" s="55">
        <v>43980</v>
      </c>
      <c r="E77" s="58">
        <v>135.72354000000001</v>
      </c>
      <c r="F77" s="56">
        <v>885</v>
      </c>
      <c r="G77"/>
      <c r="H77"/>
      <c r="I77"/>
      <c r="J77"/>
      <c r="K77"/>
      <c r="L77"/>
      <c r="M77"/>
    </row>
    <row r="78" spans="2:13" s="9" customFormat="1" ht="21" customHeight="1" x14ac:dyDescent="0.2">
      <c r="B78" s="57" t="s">
        <v>39</v>
      </c>
      <c r="C78" s="54" t="s">
        <v>5</v>
      </c>
      <c r="D78" s="55">
        <v>43980</v>
      </c>
      <c r="E78" s="59">
        <v>0.35575000000000001</v>
      </c>
      <c r="F78" s="56">
        <v>79</v>
      </c>
      <c r="G78"/>
      <c r="H78"/>
      <c r="I78"/>
      <c r="J78"/>
      <c r="K78"/>
      <c r="L78"/>
      <c r="M78"/>
    </row>
    <row r="79" spans="2:13" s="9" customFormat="1" ht="19.5" customHeight="1" x14ac:dyDescent="0.2">
      <c r="B79" s="19" t="s">
        <v>51</v>
      </c>
      <c r="C79" s="20"/>
      <c r="D79" s="20"/>
      <c r="E79" s="21">
        <f>SUM(E71:E78)</f>
        <v>254.08786000000001</v>
      </c>
      <c r="F79" s="22"/>
      <c r="G79"/>
      <c r="H79"/>
      <c r="I79"/>
      <c r="J79"/>
      <c r="K79"/>
      <c r="L79"/>
      <c r="M79"/>
    </row>
    <row r="80" spans="2:13" s="9" customFormat="1" ht="12.75" customHeight="1" x14ac:dyDescent="0.2">
      <c r="B80" s="11" t="s">
        <v>54</v>
      </c>
      <c r="C80" s="12"/>
      <c r="D80" s="12"/>
      <c r="E80" s="12"/>
      <c r="F80" s="18"/>
      <c r="G80"/>
      <c r="H80"/>
      <c r="I80"/>
      <c r="J80"/>
      <c r="K80"/>
      <c r="L80"/>
      <c r="M80"/>
    </row>
    <row r="81" spans="2:14" s="9" customFormat="1" ht="19.5" customHeight="1" x14ac:dyDescent="0.2">
      <c r="B81" s="61" t="s">
        <v>22</v>
      </c>
      <c r="C81" s="37" t="s">
        <v>30</v>
      </c>
      <c r="D81" s="17">
        <v>44012</v>
      </c>
      <c r="E81" s="27">
        <v>3.8386499999999999</v>
      </c>
      <c r="F81" s="60" t="s">
        <v>11</v>
      </c>
      <c r="G81"/>
      <c r="H81"/>
      <c r="I81"/>
      <c r="J81"/>
      <c r="K81"/>
      <c r="L81"/>
      <c r="M81"/>
    </row>
    <row r="82" spans="2:14" s="9" customFormat="1" ht="19.5" customHeight="1" x14ac:dyDescent="0.2">
      <c r="B82" s="61" t="s">
        <v>23</v>
      </c>
      <c r="C82" s="37" t="s">
        <v>53</v>
      </c>
      <c r="D82" s="17">
        <v>44012</v>
      </c>
      <c r="E82" s="27">
        <v>296.67568999999997</v>
      </c>
      <c r="F82" s="60">
        <v>4555</v>
      </c>
      <c r="G82"/>
      <c r="H82"/>
      <c r="I82"/>
      <c r="J82"/>
      <c r="K82"/>
      <c r="L82"/>
      <c r="M82"/>
      <c r="N82"/>
    </row>
    <row r="83" spans="2:14" s="9" customFormat="1" ht="19.5" customHeight="1" x14ac:dyDescent="0.2">
      <c r="B83" s="61" t="s">
        <v>47</v>
      </c>
      <c r="C83" s="37" t="s">
        <v>53</v>
      </c>
      <c r="D83" s="17">
        <v>44012</v>
      </c>
      <c r="E83" s="27">
        <v>322.48227000000003</v>
      </c>
      <c r="F83" s="60">
        <v>4465</v>
      </c>
      <c r="G83"/>
      <c r="H83"/>
      <c r="I83"/>
      <c r="J83"/>
      <c r="K83"/>
      <c r="L83"/>
      <c r="M83"/>
      <c r="N83"/>
    </row>
    <row r="84" spans="2:14" s="9" customFormat="1" ht="19.5" customHeight="1" x14ac:dyDescent="0.2">
      <c r="B84" s="61" t="s">
        <v>31</v>
      </c>
      <c r="C84" s="37" t="s">
        <v>53</v>
      </c>
      <c r="D84" s="17">
        <v>44012</v>
      </c>
      <c r="E84" s="27">
        <v>74.113020000000006</v>
      </c>
      <c r="F84" s="60">
        <v>152</v>
      </c>
      <c r="G84"/>
      <c r="H84" s="7"/>
      <c r="I84" s="7"/>
      <c r="J84" s="7"/>
      <c r="K84" s="7"/>
      <c r="L84" s="7"/>
      <c r="M84" s="7"/>
    </row>
    <row r="85" spans="2:14" s="9" customFormat="1" ht="24.75" customHeight="1" x14ac:dyDescent="0.2">
      <c r="B85" s="61" t="s">
        <v>56</v>
      </c>
      <c r="C85" s="37" t="s">
        <v>5</v>
      </c>
      <c r="D85" s="17">
        <v>44012</v>
      </c>
      <c r="E85" s="27">
        <v>531.53830000000005</v>
      </c>
      <c r="F85" s="60">
        <v>6</v>
      </c>
      <c r="G85"/>
      <c r="H85" s="7"/>
      <c r="I85" s="7"/>
      <c r="J85" s="7"/>
      <c r="K85" s="7"/>
      <c r="L85" s="7"/>
      <c r="M85" s="7"/>
    </row>
    <row r="86" spans="2:14" s="9" customFormat="1" ht="24.75" customHeight="1" x14ac:dyDescent="0.2">
      <c r="B86" s="61" t="s">
        <v>25</v>
      </c>
      <c r="C86" s="37" t="s">
        <v>59</v>
      </c>
      <c r="D86" s="17">
        <v>44012</v>
      </c>
      <c r="E86" s="27">
        <v>758.80469999999991</v>
      </c>
      <c r="F86" s="60">
        <v>1395</v>
      </c>
      <c r="G86"/>
      <c r="H86" s="7"/>
      <c r="I86" s="7"/>
      <c r="J86" s="7"/>
      <c r="K86" s="7"/>
      <c r="L86" s="7"/>
      <c r="M86" s="7"/>
    </row>
    <row r="87" spans="2:14" s="9" customFormat="1" ht="19.5" customHeight="1" x14ac:dyDescent="0.2">
      <c r="B87" s="61" t="s">
        <v>32</v>
      </c>
      <c r="C87" s="37" t="s">
        <v>53</v>
      </c>
      <c r="D87" s="17">
        <v>44012</v>
      </c>
      <c r="E87" s="27">
        <v>536.33685000000003</v>
      </c>
      <c r="F87" s="60">
        <v>3246</v>
      </c>
      <c r="G87"/>
      <c r="H87" s="7"/>
      <c r="I87" s="7"/>
      <c r="J87" s="7"/>
      <c r="K87" s="7"/>
      <c r="L87" s="7"/>
      <c r="M87" s="7"/>
    </row>
    <row r="88" spans="2:14" s="9" customFormat="1" ht="19.5" customHeight="1" x14ac:dyDescent="0.2">
      <c r="B88" s="61" t="s">
        <v>26</v>
      </c>
      <c r="C88" s="37" t="s">
        <v>53</v>
      </c>
      <c r="D88" s="17">
        <v>44012</v>
      </c>
      <c r="E88" s="27">
        <v>355.24561999999997</v>
      </c>
      <c r="F88" s="60">
        <v>208</v>
      </c>
      <c r="G88"/>
      <c r="H88" s="7"/>
      <c r="I88" s="7"/>
      <c r="J88" s="7"/>
      <c r="K88" s="7"/>
      <c r="L88" s="7"/>
      <c r="M88" s="7"/>
    </row>
    <row r="89" spans="2:14" s="9" customFormat="1" ht="19.5" customHeight="1" x14ac:dyDescent="0.2">
      <c r="B89" s="61" t="s">
        <v>57</v>
      </c>
      <c r="C89" s="37" t="s">
        <v>5</v>
      </c>
      <c r="D89" s="17">
        <v>44012</v>
      </c>
      <c r="E89" s="27">
        <v>551.23117000000002</v>
      </c>
      <c r="F89" s="60">
        <v>104</v>
      </c>
      <c r="G89"/>
      <c r="H89" s="7"/>
      <c r="I89" s="7"/>
      <c r="J89" s="7"/>
      <c r="K89" s="7"/>
      <c r="L89" s="7"/>
      <c r="M89" s="7"/>
    </row>
    <row r="90" spans="2:14" s="9" customFormat="1" ht="19.5" customHeight="1" x14ac:dyDescent="0.2">
      <c r="B90" s="61" t="s">
        <v>58</v>
      </c>
      <c r="C90" s="37" t="s">
        <v>5</v>
      </c>
      <c r="D90" s="17">
        <v>44012</v>
      </c>
      <c r="E90" s="27">
        <v>96.683480000000003</v>
      </c>
      <c r="F90" s="60" t="s">
        <v>11</v>
      </c>
      <c r="G90"/>
      <c r="H90" s="7"/>
      <c r="I90" s="7"/>
      <c r="J90" s="7"/>
      <c r="K90" s="7"/>
      <c r="L90" s="7"/>
      <c r="M90" s="7"/>
    </row>
    <row r="91" spans="2:14" s="9" customFormat="1" ht="19.5" customHeight="1" x14ac:dyDescent="0.2">
      <c r="B91" s="19" t="s">
        <v>55</v>
      </c>
      <c r="C91" s="20"/>
      <c r="D91" s="20"/>
      <c r="E91" s="21">
        <f>SUM(E81:E90)</f>
        <v>3526.9497500000002</v>
      </c>
      <c r="F91" s="22"/>
      <c r="G91"/>
      <c r="H91" s="7"/>
      <c r="I91" s="7"/>
      <c r="J91" s="7"/>
      <c r="K91" s="7"/>
      <c r="L91" s="7"/>
      <c r="M91" s="7"/>
    </row>
    <row r="92" spans="2:14" s="9" customFormat="1" ht="12.75" customHeight="1" x14ac:dyDescent="0.2">
      <c r="B92" s="11" t="s">
        <v>60</v>
      </c>
      <c r="C92" s="12"/>
      <c r="D92" s="12"/>
      <c r="E92" s="12"/>
      <c r="F92" s="18"/>
      <c r="G92"/>
      <c r="H92" s="7"/>
      <c r="I92" s="7"/>
      <c r="J92" s="7"/>
      <c r="K92" s="7"/>
      <c r="L92" s="7"/>
      <c r="M92" s="7"/>
    </row>
    <row r="93" spans="2:14" s="9" customFormat="1" ht="24" customHeight="1" x14ac:dyDescent="0.2">
      <c r="B93" s="15" t="s">
        <v>18</v>
      </c>
      <c r="C93" s="37" t="s">
        <v>30</v>
      </c>
      <c r="D93" s="17">
        <v>44043</v>
      </c>
      <c r="E93" s="27">
        <v>8.9356600000000004</v>
      </c>
      <c r="F93" s="60">
        <v>7</v>
      </c>
      <c r="G93"/>
      <c r="H93" s="7"/>
      <c r="I93" s="7"/>
      <c r="J93" s="7"/>
      <c r="K93" s="7"/>
      <c r="L93" s="7"/>
      <c r="M93" s="7"/>
    </row>
    <row r="94" spans="2:14" s="9" customFormat="1" ht="24" customHeight="1" x14ac:dyDescent="0.2">
      <c r="B94" s="15" t="s">
        <v>19</v>
      </c>
      <c r="C94" s="37" t="s">
        <v>30</v>
      </c>
      <c r="D94" s="17">
        <v>44043</v>
      </c>
      <c r="E94" s="27">
        <v>5.5990000000000002</v>
      </c>
      <c r="F94" s="16" t="s">
        <v>11</v>
      </c>
      <c r="G94"/>
      <c r="H94" s="7"/>
      <c r="I94" s="7"/>
      <c r="J94" s="7"/>
      <c r="K94" s="7"/>
      <c r="L94" s="7"/>
      <c r="M94" s="7"/>
    </row>
    <row r="95" spans="2:14" s="9" customFormat="1" ht="24" customHeight="1" x14ac:dyDescent="0.2">
      <c r="B95" s="15" t="s">
        <v>23</v>
      </c>
      <c r="C95" s="37" t="s">
        <v>53</v>
      </c>
      <c r="D95" s="17">
        <v>44043</v>
      </c>
      <c r="E95" s="27">
        <v>0.61691999999999991</v>
      </c>
      <c r="F95" s="16">
        <v>9</v>
      </c>
      <c r="G95"/>
      <c r="H95" s="7"/>
      <c r="I95" s="7"/>
      <c r="J95" s="7"/>
      <c r="K95" s="7"/>
      <c r="L95" s="7"/>
      <c r="M95" s="7"/>
    </row>
    <row r="96" spans="2:14" s="9" customFormat="1" ht="24" customHeight="1" x14ac:dyDescent="0.2">
      <c r="B96" s="15" t="s">
        <v>47</v>
      </c>
      <c r="C96" s="37" t="s">
        <v>53</v>
      </c>
      <c r="D96" s="17">
        <v>44043</v>
      </c>
      <c r="E96" s="27">
        <v>0.99500999999999995</v>
      </c>
      <c r="F96" s="16">
        <v>11</v>
      </c>
      <c r="G96"/>
      <c r="H96" s="7"/>
      <c r="I96" s="7"/>
      <c r="J96" s="7"/>
      <c r="K96" s="7"/>
      <c r="L96" s="7"/>
      <c r="M96" s="7"/>
    </row>
    <row r="97" spans="2:13" s="9" customFormat="1" ht="24" customHeight="1" x14ac:dyDescent="0.2">
      <c r="B97" s="61" t="s">
        <v>31</v>
      </c>
      <c r="C97" s="37" t="s">
        <v>53</v>
      </c>
      <c r="D97" s="17">
        <v>44043</v>
      </c>
      <c r="E97" s="53">
        <v>0.15968000000000002</v>
      </c>
      <c r="F97" s="60" t="s">
        <v>11</v>
      </c>
      <c r="G97"/>
      <c r="H97" s="7"/>
      <c r="I97" s="7"/>
      <c r="J97" s="7"/>
      <c r="K97" s="7"/>
      <c r="L97" s="7"/>
      <c r="M97" s="7"/>
    </row>
    <row r="98" spans="2:13" s="9" customFormat="1" ht="24" customHeight="1" x14ac:dyDescent="0.2">
      <c r="B98" s="61" t="s">
        <v>25</v>
      </c>
      <c r="C98" s="37" t="s">
        <v>59</v>
      </c>
      <c r="D98" s="17">
        <v>44043</v>
      </c>
      <c r="E98" s="27">
        <v>0.55801999999999996</v>
      </c>
      <c r="F98" s="60" t="s">
        <v>11</v>
      </c>
      <c r="G98"/>
      <c r="H98" s="7"/>
      <c r="I98" s="7"/>
      <c r="J98" s="7"/>
      <c r="K98" s="7"/>
      <c r="L98" s="7"/>
      <c r="M98" s="7"/>
    </row>
    <row r="99" spans="2:13" s="9" customFormat="1" ht="24" customHeight="1" x14ac:dyDescent="0.2">
      <c r="B99" s="61" t="s">
        <v>32</v>
      </c>
      <c r="C99" s="37" t="s">
        <v>53</v>
      </c>
      <c r="D99" s="17">
        <v>44043</v>
      </c>
      <c r="E99" s="53">
        <v>0.80443999999999993</v>
      </c>
      <c r="F99" s="16">
        <v>6</v>
      </c>
      <c r="G99"/>
      <c r="H99" s="7"/>
      <c r="I99" s="7"/>
      <c r="J99" s="7"/>
      <c r="K99" s="7"/>
      <c r="L99" s="7"/>
      <c r="M99" s="7"/>
    </row>
    <row r="100" spans="2:13" s="9" customFormat="1" ht="24" customHeight="1" x14ac:dyDescent="0.2">
      <c r="B100" s="15" t="s">
        <v>26</v>
      </c>
      <c r="C100" s="37" t="s">
        <v>53</v>
      </c>
      <c r="D100" s="17">
        <v>44043</v>
      </c>
      <c r="E100" s="13">
        <v>1.5240499999999999</v>
      </c>
      <c r="F100" s="16" t="s">
        <v>11</v>
      </c>
      <c r="G100"/>
      <c r="H100" s="7"/>
      <c r="I100" s="7"/>
      <c r="J100" s="7"/>
      <c r="K100" s="7"/>
      <c r="L100" s="7"/>
      <c r="M100" s="7"/>
    </row>
    <row r="101" spans="2:13" s="9" customFormat="1" ht="24" customHeight="1" x14ac:dyDescent="0.2">
      <c r="B101" s="61" t="s">
        <v>43</v>
      </c>
      <c r="C101" s="37" t="s">
        <v>53</v>
      </c>
      <c r="D101" s="17">
        <v>44043</v>
      </c>
      <c r="E101" s="53">
        <v>0.15787000000000001</v>
      </c>
      <c r="F101" s="60" t="s">
        <v>11</v>
      </c>
      <c r="G101" s="62"/>
      <c r="H101" s="7"/>
      <c r="I101" s="7"/>
      <c r="J101" s="7"/>
      <c r="K101" s="7"/>
      <c r="L101" s="7"/>
      <c r="M101" s="7"/>
    </row>
    <row r="102" spans="2:13" s="9" customFormat="1" ht="19.5" customHeight="1" x14ac:dyDescent="0.2">
      <c r="B102" s="19" t="s">
        <v>61</v>
      </c>
      <c r="C102" s="20"/>
      <c r="D102" s="20"/>
      <c r="E102" s="21">
        <f>SUM(E93:E101)</f>
        <v>19.350649999999998</v>
      </c>
      <c r="F102" s="22"/>
      <c r="G102"/>
      <c r="H102" s="7"/>
      <c r="I102" s="7"/>
      <c r="J102" s="7"/>
      <c r="K102" s="7"/>
      <c r="L102" s="7"/>
      <c r="M102" s="7"/>
    </row>
    <row r="103" spans="2:13" s="9" customFormat="1" ht="12.75" customHeight="1" x14ac:dyDescent="0.2">
      <c r="B103" s="11" t="s">
        <v>62</v>
      </c>
      <c r="C103" s="12"/>
      <c r="D103" s="12"/>
      <c r="E103" s="12"/>
      <c r="F103" s="18"/>
      <c r="G103"/>
      <c r="H103" s="7"/>
      <c r="I103" s="7"/>
      <c r="J103" s="7"/>
      <c r="K103" s="7"/>
      <c r="L103" s="7"/>
      <c r="M103" s="7"/>
    </row>
    <row r="104" spans="2:13" s="9" customFormat="1" ht="24" customHeight="1" x14ac:dyDescent="0.2">
      <c r="B104" s="15" t="s">
        <v>18</v>
      </c>
      <c r="C104" s="37" t="s">
        <v>30</v>
      </c>
      <c r="D104" s="17">
        <v>44074</v>
      </c>
      <c r="E104" s="53">
        <v>0.47099999999999997</v>
      </c>
      <c r="F104" s="60" t="s">
        <v>11</v>
      </c>
      <c r="G104"/>
      <c r="H104" s="7"/>
      <c r="I104" s="7"/>
      <c r="J104" s="7"/>
      <c r="K104" s="7"/>
      <c r="L104" s="7"/>
      <c r="M104" s="7"/>
    </row>
    <row r="105" spans="2:13" s="9" customFormat="1" ht="19.5" customHeight="1" x14ac:dyDescent="0.2">
      <c r="B105" s="19" t="s">
        <v>63</v>
      </c>
      <c r="C105" s="20"/>
      <c r="D105" s="20"/>
      <c r="E105" s="63">
        <f>SUM(E104:E104)</f>
        <v>0.47099999999999997</v>
      </c>
      <c r="F105" s="22"/>
      <c r="G105"/>
      <c r="H105" s="7"/>
      <c r="I105" s="7"/>
      <c r="J105" s="7"/>
      <c r="K105" s="7"/>
      <c r="L105" s="7"/>
      <c r="M105" s="7"/>
    </row>
    <row r="106" spans="2:13" s="9" customFormat="1" ht="12.75" customHeight="1" x14ac:dyDescent="0.2">
      <c r="B106" s="11" t="s">
        <v>64</v>
      </c>
      <c r="C106" s="12"/>
      <c r="D106" s="12"/>
      <c r="E106" s="12"/>
      <c r="F106" s="18"/>
      <c r="G106"/>
      <c r="H106" s="7"/>
      <c r="I106" s="7"/>
      <c r="J106" s="7"/>
      <c r="K106" s="7"/>
      <c r="L106" s="7"/>
      <c r="M106" s="7"/>
    </row>
    <row r="107" spans="2:13" s="9" customFormat="1" ht="24" customHeight="1" x14ac:dyDescent="0.2">
      <c r="B107" s="15" t="s">
        <v>66</v>
      </c>
      <c r="C107" s="37" t="s">
        <v>5</v>
      </c>
      <c r="D107" s="17">
        <v>44104</v>
      </c>
      <c r="E107" s="27">
        <v>789.20991000000004</v>
      </c>
      <c r="F107" s="60">
        <v>4731</v>
      </c>
      <c r="G107"/>
      <c r="H107" s="7"/>
      <c r="I107" s="7"/>
      <c r="J107" s="7"/>
      <c r="K107" s="7"/>
      <c r="L107" s="7"/>
      <c r="M107" s="7"/>
    </row>
    <row r="108" spans="2:13" s="9" customFormat="1" ht="19.5" customHeight="1" x14ac:dyDescent="0.2">
      <c r="B108" s="19" t="s">
        <v>65</v>
      </c>
      <c r="C108" s="20"/>
      <c r="D108" s="20"/>
      <c r="E108" s="21">
        <f>SUM(E107:E107)</f>
        <v>789.20991000000004</v>
      </c>
      <c r="F108" s="22"/>
      <c r="G108"/>
      <c r="H108" s="7"/>
      <c r="I108" s="7"/>
      <c r="J108" s="7"/>
      <c r="K108" s="7"/>
      <c r="L108" s="7"/>
      <c r="M108" s="7"/>
    </row>
    <row r="109" spans="2:13" s="9" customFormat="1" ht="19.5" customHeight="1" x14ac:dyDescent="0.2">
      <c r="B109" s="46" t="s">
        <v>35</v>
      </c>
      <c r="C109" s="47"/>
      <c r="D109" s="47"/>
      <c r="E109" s="48">
        <f>+E45+E52+E48+E69+E79+E91+E102+E105+E108</f>
        <v>18297.253970000005</v>
      </c>
      <c r="F109" s="49"/>
      <c r="G109" s="50"/>
      <c r="H109" s="51"/>
      <c r="I109" s="52"/>
      <c r="J109"/>
      <c r="K109"/>
      <c r="L109"/>
      <c r="M109" s="7"/>
    </row>
    <row r="110" spans="2:13" s="9" customFormat="1" ht="19.5" customHeight="1" x14ac:dyDescent="0.2">
      <c r="B110" s="23" t="s">
        <v>10</v>
      </c>
      <c r="C110" s="24"/>
      <c r="D110" s="24"/>
      <c r="E110" s="26">
        <f>+E109+E36</f>
        <v>92450.578229999999</v>
      </c>
      <c r="F110" s="25"/>
      <c r="G110"/>
      <c r="H110" s="44"/>
      <c r="I110" s="7"/>
      <c r="J110"/>
      <c r="K110"/>
      <c r="L110"/>
      <c r="M110" s="7"/>
    </row>
    <row r="111" spans="2:13" x14ac:dyDescent="0.2">
      <c r="B111"/>
      <c r="C111"/>
      <c r="D111"/>
      <c r="E111"/>
      <c r="F111"/>
    </row>
    <row r="112" spans="2:13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1:6" x14ac:dyDescent="0.2">
      <c r="B129"/>
      <c r="C129"/>
      <c r="D129"/>
      <c r="E129"/>
      <c r="F129"/>
    </row>
    <row r="130" spans="1:6" x14ac:dyDescent="0.2">
      <c r="B130"/>
      <c r="C130"/>
      <c r="D130"/>
      <c r="E130"/>
      <c r="F130"/>
    </row>
    <row r="131" spans="1:6" x14ac:dyDescent="0.2">
      <c r="B131"/>
      <c r="C131"/>
      <c r="D131"/>
      <c r="E131"/>
      <c r="F131"/>
    </row>
    <row r="132" spans="1:6" x14ac:dyDescent="0.2">
      <c r="B132"/>
      <c r="C132"/>
      <c r="D132"/>
      <c r="E132"/>
      <c r="F132"/>
    </row>
    <row r="133" spans="1:6" x14ac:dyDescent="0.2">
      <c r="B133"/>
      <c r="C133"/>
      <c r="D133"/>
      <c r="E133"/>
      <c r="F133"/>
    </row>
    <row r="134" spans="1:6" x14ac:dyDescent="0.2">
      <c r="B134"/>
      <c r="C134"/>
      <c r="D134"/>
      <c r="E134"/>
      <c r="F134"/>
    </row>
    <row r="135" spans="1:6" x14ac:dyDescent="0.2">
      <c r="B135"/>
      <c r="C135"/>
      <c r="D135"/>
      <c r="E135"/>
      <c r="F135"/>
    </row>
    <row r="136" spans="1:6" x14ac:dyDescent="0.2">
      <c r="A136" s="10"/>
      <c r="B136"/>
      <c r="C136"/>
      <c r="D136"/>
      <c r="E136"/>
      <c r="F136"/>
    </row>
    <row r="137" spans="1:6" x14ac:dyDescent="0.2">
      <c r="B137"/>
      <c r="C137"/>
      <c r="D137"/>
      <c r="E137"/>
      <c r="F137"/>
    </row>
    <row r="138" spans="1:6" x14ac:dyDescent="0.2">
      <c r="B138"/>
      <c r="C138"/>
      <c r="D138"/>
      <c r="E138"/>
      <c r="F138"/>
    </row>
    <row r="139" spans="1:6" x14ac:dyDescent="0.2">
      <c r="B139"/>
      <c r="C139"/>
      <c r="D139"/>
      <c r="E139"/>
      <c r="F139"/>
    </row>
    <row r="140" spans="1:6" x14ac:dyDescent="0.2">
      <c r="B140"/>
      <c r="C140"/>
      <c r="D140"/>
      <c r="E140"/>
      <c r="F140"/>
    </row>
    <row r="141" spans="1:6" x14ac:dyDescent="0.2">
      <c r="B141"/>
      <c r="C141"/>
      <c r="D141"/>
      <c r="E141"/>
      <c r="F141"/>
    </row>
    <row r="142" spans="1:6" x14ac:dyDescent="0.2">
      <c r="B142"/>
      <c r="C142"/>
      <c r="D142"/>
      <c r="E142"/>
      <c r="F142"/>
    </row>
    <row r="143" spans="1:6" x14ac:dyDescent="0.2">
      <c r="B143"/>
      <c r="C143"/>
      <c r="D143"/>
      <c r="E143"/>
      <c r="F143"/>
    </row>
    <row r="144" spans="1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</sheetData>
  <conditionalFormatting sqref="F115:F1048576">
    <cfRule type="expression" dxfId="111" priority="120">
      <formula>AND(ISBLANK($F110)=FALSE(),$F110&lt;=3)</formula>
    </cfRule>
  </conditionalFormatting>
  <conditionalFormatting sqref="F1:F6 F11 F13:F17 F8 F32:F34 F43:F44 F74:F78 F111:F1048576">
    <cfRule type="expression" dxfId="110" priority="119">
      <formula>AND(ISBLANK($F1)=FALSE(),$F1&lt;=3)</formula>
    </cfRule>
  </conditionalFormatting>
  <conditionalFormatting sqref="F113">
    <cfRule type="expression" dxfId="109" priority="121">
      <formula>AND(ISBLANK(#REF!)=FALSE(),#REF!&lt;=3)</formula>
    </cfRule>
  </conditionalFormatting>
  <conditionalFormatting sqref="F114">
    <cfRule type="expression" dxfId="108" priority="122">
      <formula>AND(ISBLANK(#REF!)=FALSE(),#REF!&lt;=3)</formula>
    </cfRule>
  </conditionalFormatting>
  <conditionalFormatting sqref="F110">
    <cfRule type="expression" dxfId="107" priority="118">
      <formula>AND(ISBLANK($F110)=FALSE(),$F110&lt;=3)</formula>
    </cfRule>
  </conditionalFormatting>
  <conditionalFormatting sqref="F111">
    <cfRule type="expression" dxfId="106" priority="123">
      <formula>AND(ISBLANK(#REF!)=FALSE(),#REF!&lt;=3)</formula>
    </cfRule>
  </conditionalFormatting>
  <conditionalFormatting sqref="F112">
    <cfRule type="expression" dxfId="105" priority="124">
      <formula>AND(ISBLANK(#REF!)=FALSE(),#REF!&lt;=3)</formula>
    </cfRule>
  </conditionalFormatting>
  <conditionalFormatting sqref="F9:F10">
    <cfRule type="expression" dxfId="104" priority="117">
      <formula>AND(ISBLANK($F9)=FALSE(),$F9&lt;=3)</formula>
    </cfRule>
  </conditionalFormatting>
  <conditionalFormatting sqref="F12">
    <cfRule type="expression" dxfId="103" priority="116">
      <formula>AND(ISBLANK($F12)=FALSE(),$F12&lt;=3)</formula>
    </cfRule>
  </conditionalFormatting>
  <conditionalFormatting sqref="F18">
    <cfRule type="expression" dxfId="102" priority="115">
      <formula>AND(ISBLANK(#REF!)=FALSE(),#REF!&lt;=3)</formula>
    </cfRule>
  </conditionalFormatting>
  <conditionalFormatting sqref="B26:C26">
    <cfRule type="expression" dxfId="101" priority="114">
      <formula>AND($E26="(em branco)",TODAY()&gt;$D26)</formula>
    </cfRule>
  </conditionalFormatting>
  <conditionalFormatting sqref="D26">
    <cfRule type="expression" dxfId="100" priority="113">
      <formula>AND($E26="(em branco)",TODAY()&gt;$D26)</formula>
    </cfRule>
  </conditionalFormatting>
  <conditionalFormatting sqref="F26">
    <cfRule type="expression" dxfId="99" priority="112">
      <formula>AND(ISBLANK($G26)=FALSE(),$G26&lt;=3)</formula>
    </cfRule>
  </conditionalFormatting>
  <conditionalFormatting sqref="F22 F26 F18">
    <cfRule type="expression" dxfId="98" priority="111">
      <formula>AND(ISBLANK($F18)=FALSE(),$F18&lt;=3)</formula>
    </cfRule>
  </conditionalFormatting>
  <conditionalFormatting sqref="F23:F25 F19">
    <cfRule type="expression" dxfId="97" priority="110">
      <formula>AND(ISBLANK($F19)=FALSE(),$F19&lt;=3)</formula>
    </cfRule>
  </conditionalFormatting>
  <conditionalFormatting sqref="F7">
    <cfRule type="expression" dxfId="96" priority="109">
      <formula>AND(ISBLANK($F7)=FALSE(),$F7&lt;=3)</formula>
    </cfRule>
  </conditionalFormatting>
  <conditionalFormatting sqref="F20">
    <cfRule type="expression" dxfId="95" priority="108">
      <formula>AND(ISBLANK($F20)=FALSE(),$F20&lt;=3)</formula>
    </cfRule>
  </conditionalFormatting>
  <conditionalFormatting sqref="F21">
    <cfRule type="expression" dxfId="94" priority="107">
      <formula>AND(ISBLANK($F21)=FALSE(),$F21&lt;=3)</formula>
    </cfRule>
  </conditionalFormatting>
  <conditionalFormatting sqref="F36">
    <cfRule type="expression" dxfId="93" priority="106">
      <formula>AND(ISBLANK($F15)=FALSE(),$F15&lt;=3)</formula>
    </cfRule>
  </conditionalFormatting>
  <conditionalFormatting sqref="F36">
    <cfRule type="expression" dxfId="92" priority="105">
      <formula>AND(ISBLANK($F36)=FALSE(),$F36&lt;=3)</formula>
    </cfRule>
  </conditionalFormatting>
  <conditionalFormatting sqref="F27">
    <cfRule type="expression" dxfId="91" priority="104">
      <formula>AND(ISBLANK(#REF!)=FALSE(),#REF!&lt;=3)</formula>
    </cfRule>
  </conditionalFormatting>
  <conditionalFormatting sqref="F27">
    <cfRule type="expression" dxfId="90" priority="103">
      <formula>AND(ISBLANK($F27)=FALSE(),$F27&lt;=3)</formula>
    </cfRule>
  </conditionalFormatting>
  <conditionalFormatting sqref="F28">
    <cfRule type="expression" dxfId="89" priority="102">
      <formula>AND(ISBLANK($F28)=FALSE(),$F28&lt;=3)</formula>
    </cfRule>
  </conditionalFormatting>
  <conditionalFormatting sqref="F30">
    <cfRule type="expression" dxfId="88" priority="101">
      <formula>AND(ISBLANK($F30)=FALSE(),$F30&lt;=3)</formula>
    </cfRule>
  </conditionalFormatting>
  <conditionalFormatting sqref="F31 F29">
    <cfRule type="expression" dxfId="87" priority="100">
      <formula>AND(ISBLANK($F29)=FALSE(),$F29&lt;=3)</formula>
    </cfRule>
  </conditionalFormatting>
  <conditionalFormatting sqref="B35:C35">
    <cfRule type="expression" dxfId="86" priority="99">
      <formula>AND($E35="(em branco)",TODAY()&gt;$D35)</formula>
    </cfRule>
  </conditionalFormatting>
  <conditionalFormatting sqref="D35">
    <cfRule type="expression" dxfId="85" priority="98">
      <formula>AND($E35="(em branco)",TODAY()&gt;$D35)</formula>
    </cfRule>
  </conditionalFormatting>
  <conditionalFormatting sqref="F35">
    <cfRule type="expression" dxfId="84" priority="97">
      <formula>AND(ISBLANK($G35)=FALSE(),$G35&lt;=3)</formula>
    </cfRule>
  </conditionalFormatting>
  <conditionalFormatting sqref="F35">
    <cfRule type="expression" dxfId="83" priority="96">
      <formula>AND(ISBLANK($F35)=FALSE(),$F35&lt;=3)</formula>
    </cfRule>
  </conditionalFormatting>
  <conditionalFormatting sqref="B45:C45">
    <cfRule type="expression" dxfId="82" priority="89">
      <formula>AND($E45="(em branco)",TODAY()&gt;$D45)</formula>
    </cfRule>
  </conditionalFormatting>
  <conditionalFormatting sqref="F38">
    <cfRule type="expression" dxfId="81" priority="94">
      <formula>AND(ISBLANK(#REF!)=FALSE(),#REF!&lt;=3)</formula>
    </cfRule>
  </conditionalFormatting>
  <conditionalFormatting sqref="F38">
    <cfRule type="expression" dxfId="80" priority="93">
      <formula>AND(ISBLANK($F38)=FALSE(),$F38&lt;=3)</formula>
    </cfRule>
  </conditionalFormatting>
  <conditionalFormatting sqref="F39">
    <cfRule type="expression" dxfId="79" priority="92">
      <formula>AND(ISBLANK($F39)=FALSE(),$F39&lt;=3)</formula>
    </cfRule>
  </conditionalFormatting>
  <conditionalFormatting sqref="F41">
    <cfRule type="expression" dxfId="78" priority="91">
      <formula>AND(ISBLANK($F41)=FALSE(),$F41&lt;=3)</formula>
    </cfRule>
  </conditionalFormatting>
  <conditionalFormatting sqref="F42 F40">
    <cfRule type="expression" dxfId="77" priority="90">
      <formula>AND(ISBLANK($F40)=FALSE(),$F40&lt;=3)</formula>
    </cfRule>
  </conditionalFormatting>
  <conditionalFormatting sqref="D45">
    <cfRule type="expression" dxfId="76" priority="88">
      <formula>AND($E45="(em branco)",TODAY()&gt;$D45)</formula>
    </cfRule>
  </conditionalFormatting>
  <conditionalFormatting sqref="F45">
    <cfRule type="expression" dxfId="75" priority="87">
      <formula>AND(ISBLANK($G45)=FALSE(),$G45&lt;=3)</formula>
    </cfRule>
  </conditionalFormatting>
  <conditionalFormatting sqref="F45">
    <cfRule type="expression" dxfId="74" priority="86">
      <formula>AND(ISBLANK($F45)=FALSE(),$F45&lt;=3)</formula>
    </cfRule>
  </conditionalFormatting>
  <conditionalFormatting sqref="F37">
    <cfRule type="expression" dxfId="73" priority="85">
      <formula>AND(ISBLANK($F37)=FALSE(),$F37&lt;=3)</formula>
    </cfRule>
  </conditionalFormatting>
  <conditionalFormatting sqref="F109">
    <cfRule type="expression" dxfId="72" priority="84">
      <formula>AND(ISBLANK($F1048536)=FALSE(),$F1048536&lt;=3)</formula>
    </cfRule>
  </conditionalFormatting>
  <conditionalFormatting sqref="F109">
    <cfRule type="expression" dxfId="71" priority="83">
      <formula>AND(ISBLANK($F109)=FALSE(),$F109&lt;=3)</formula>
    </cfRule>
  </conditionalFormatting>
  <conditionalFormatting sqref="B48:C48">
    <cfRule type="expression" dxfId="70" priority="76">
      <formula>AND($E48="(em branco)",TODAY()&gt;$D48)</formula>
    </cfRule>
  </conditionalFormatting>
  <conditionalFormatting sqref="F46">
    <cfRule type="expression" dxfId="69" priority="81">
      <formula>AND(ISBLANK(#REF!)=FALSE(),#REF!&lt;=3)</formula>
    </cfRule>
  </conditionalFormatting>
  <conditionalFormatting sqref="F46">
    <cfRule type="expression" dxfId="68" priority="80">
      <formula>AND(ISBLANK($F46)=FALSE(),$F46&lt;=3)</formula>
    </cfRule>
  </conditionalFormatting>
  <conditionalFormatting sqref="F47">
    <cfRule type="expression" dxfId="67" priority="79">
      <formula>AND(ISBLANK($F47)=FALSE(),$F47&lt;=3)</formula>
    </cfRule>
  </conditionalFormatting>
  <conditionalFormatting sqref="D48">
    <cfRule type="expression" dxfId="66" priority="75">
      <formula>AND($E48="(em branco)",TODAY()&gt;$D48)</formula>
    </cfRule>
  </conditionalFormatting>
  <conditionalFormatting sqref="F48">
    <cfRule type="expression" dxfId="65" priority="74">
      <formula>AND(ISBLANK($G48)=FALSE(),$G48&lt;=3)</formula>
    </cfRule>
  </conditionalFormatting>
  <conditionalFormatting sqref="F48">
    <cfRule type="expression" dxfId="64" priority="73">
      <formula>AND(ISBLANK($F48)=FALSE(),$F48&lt;=3)</formula>
    </cfRule>
  </conditionalFormatting>
  <conditionalFormatting sqref="F51">
    <cfRule type="expression" dxfId="63" priority="72">
      <formula>AND(ISBLANK($F51)=FALSE(),$F51&lt;=3)</formula>
    </cfRule>
  </conditionalFormatting>
  <conditionalFormatting sqref="B52:C52">
    <cfRule type="expression" dxfId="62" priority="67">
      <formula>AND($E52="(em branco)",TODAY()&gt;$D52)</formula>
    </cfRule>
  </conditionalFormatting>
  <conditionalFormatting sqref="F49">
    <cfRule type="expression" dxfId="61" priority="71">
      <formula>AND(ISBLANK(#REF!)=FALSE(),#REF!&lt;=3)</formula>
    </cfRule>
  </conditionalFormatting>
  <conditionalFormatting sqref="F49">
    <cfRule type="expression" dxfId="60" priority="70">
      <formula>AND(ISBLANK($F49)=FALSE(),$F49&lt;=3)</formula>
    </cfRule>
  </conditionalFormatting>
  <conditionalFormatting sqref="F50">
    <cfRule type="expression" dxfId="59" priority="69">
      <formula>AND(ISBLANK($F50)=FALSE(),$F50&lt;=3)</formula>
    </cfRule>
  </conditionalFormatting>
  <conditionalFormatting sqref="D52">
    <cfRule type="expression" dxfId="58" priority="66">
      <formula>AND($E52="(em branco)",TODAY()&gt;$D52)</formula>
    </cfRule>
  </conditionalFormatting>
  <conditionalFormatting sqref="F52">
    <cfRule type="expression" dxfId="57" priority="65">
      <formula>AND(ISBLANK($G52)=FALSE(),$G52&lt;=3)</formula>
    </cfRule>
  </conditionalFormatting>
  <conditionalFormatting sqref="F52">
    <cfRule type="expression" dxfId="56" priority="64">
      <formula>AND(ISBLANK($F52)=FALSE(),$F52&lt;=3)</formula>
    </cfRule>
  </conditionalFormatting>
  <conditionalFormatting sqref="F53">
    <cfRule type="expression" dxfId="55" priority="63">
      <formula>AND(ISBLANK(#REF!)=FALSE(),#REF!&lt;=3)</formula>
    </cfRule>
  </conditionalFormatting>
  <conditionalFormatting sqref="F53">
    <cfRule type="expression" dxfId="54" priority="62">
      <formula>AND(ISBLANK($F53)=FALSE(),$F53&lt;=3)</formula>
    </cfRule>
  </conditionalFormatting>
  <conditionalFormatting sqref="F54">
    <cfRule type="expression" dxfId="53" priority="61">
      <formula>AND(ISBLANK($F54)=FALSE(),$F54&lt;=3)</formula>
    </cfRule>
  </conditionalFormatting>
  <conditionalFormatting sqref="F58 F60:F68">
    <cfRule type="expression" dxfId="52" priority="60">
      <formula>AND(ISBLANK($F58)=FALSE(),$F58&lt;=3)</formula>
    </cfRule>
  </conditionalFormatting>
  <conditionalFormatting sqref="F59 F55:F57">
    <cfRule type="expression" dxfId="51" priority="59">
      <formula>AND(ISBLANK($F55)=FALSE(),$F55&lt;=3)</formula>
    </cfRule>
  </conditionalFormatting>
  <conditionalFormatting sqref="B69:C69">
    <cfRule type="expression" dxfId="50" priority="58">
      <formula>AND($E69="(em branco)",TODAY()&gt;$D69)</formula>
    </cfRule>
  </conditionalFormatting>
  <conditionalFormatting sqref="D69">
    <cfRule type="expression" dxfId="49" priority="57">
      <formula>AND($E69="(em branco)",TODAY()&gt;$D69)</formula>
    </cfRule>
  </conditionalFormatting>
  <conditionalFormatting sqref="F69">
    <cfRule type="expression" dxfId="48" priority="56">
      <formula>AND(ISBLANK($G69)=FALSE(),$G69&lt;=3)</formula>
    </cfRule>
  </conditionalFormatting>
  <conditionalFormatting sqref="F69">
    <cfRule type="expression" dxfId="47" priority="55">
      <formula>AND(ISBLANK($F69)=FALSE(),$F69&lt;=3)</formula>
    </cfRule>
  </conditionalFormatting>
  <conditionalFormatting sqref="F70">
    <cfRule type="expression" dxfId="46" priority="54">
      <formula>AND(ISBLANK(#REF!)=FALSE(),#REF!&lt;=3)</formula>
    </cfRule>
  </conditionalFormatting>
  <conditionalFormatting sqref="F70">
    <cfRule type="expression" dxfId="45" priority="53">
      <formula>AND(ISBLANK($F70)=FALSE(),$F70&lt;=3)</formula>
    </cfRule>
  </conditionalFormatting>
  <conditionalFormatting sqref="F71">
    <cfRule type="expression" dxfId="44" priority="52">
      <formula>AND(ISBLANK($F71)=FALSE(),$F71&lt;=3)</formula>
    </cfRule>
  </conditionalFormatting>
  <conditionalFormatting sqref="F72:F73">
    <cfRule type="expression" dxfId="43" priority="50">
      <formula>AND(ISBLANK($F72)=FALSE(),$F72&lt;=3)</formula>
    </cfRule>
  </conditionalFormatting>
  <conditionalFormatting sqref="B79:C79">
    <cfRule type="expression" dxfId="42" priority="48">
      <formula>AND($E79="(em branco)",TODAY()&gt;$D79)</formula>
    </cfRule>
  </conditionalFormatting>
  <conditionalFormatting sqref="D79">
    <cfRule type="expression" dxfId="41" priority="47">
      <formula>AND($E79="(em branco)",TODAY()&gt;$D79)</formula>
    </cfRule>
  </conditionalFormatting>
  <conditionalFormatting sqref="F79">
    <cfRule type="expression" dxfId="40" priority="46">
      <formula>AND(ISBLANK($G79)=FALSE(),$G79&lt;=3)</formula>
    </cfRule>
  </conditionalFormatting>
  <conditionalFormatting sqref="F79">
    <cfRule type="expression" dxfId="39" priority="45">
      <formula>AND(ISBLANK($F79)=FALSE(),$F79&lt;=3)</formula>
    </cfRule>
  </conditionalFormatting>
  <conditionalFormatting sqref="F81:F83 F86 F89">
    <cfRule type="expression" dxfId="38" priority="44">
      <formula>AND(ISBLANK($F81)=FALSE(),$F81&lt;=3)</formula>
    </cfRule>
  </conditionalFormatting>
  <conditionalFormatting sqref="F80">
    <cfRule type="expression" dxfId="37" priority="43">
      <formula>AND(ISBLANK(#REF!)=FALSE(),#REF!&lt;=3)</formula>
    </cfRule>
  </conditionalFormatting>
  <conditionalFormatting sqref="F80">
    <cfRule type="expression" dxfId="36" priority="42">
      <formula>AND(ISBLANK($F80)=FALSE(),$F80&lt;=3)</formula>
    </cfRule>
  </conditionalFormatting>
  <conditionalFormatting sqref="F84">
    <cfRule type="expression" dxfId="35" priority="41">
      <formula>AND(ISBLANK($F84)=FALSE(),$F84&lt;=3)</formula>
    </cfRule>
  </conditionalFormatting>
  <conditionalFormatting sqref="B91:C91">
    <cfRule type="expression" dxfId="34" priority="40">
      <formula>AND($E91="(em branco)",TODAY()&gt;$D91)</formula>
    </cfRule>
  </conditionalFormatting>
  <conditionalFormatting sqref="D91">
    <cfRule type="expression" dxfId="33" priority="39">
      <formula>AND($E91="(em branco)",TODAY()&gt;$D91)</formula>
    </cfRule>
  </conditionalFormatting>
  <conditionalFormatting sqref="F91">
    <cfRule type="expression" dxfId="32" priority="38">
      <formula>AND(ISBLANK($G91)=FALSE(),$G91&lt;=3)</formula>
    </cfRule>
  </conditionalFormatting>
  <conditionalFormatting sqref="F91">
    <cfRule type="expression" dxfId="31" priority="37">
      <formula>AND(ISBLANK($F91)=FALSE(),$F91&lt;=3)</formula>
    </cfRule>
  </conditionalFormatting>
  <conditionalFormatting sqref="F85">
    <cfRule type="expression" dxfId="30" priority="36">
      <formula>AND(ISBLANK($F85)=FALSE(),$F85&lt;=3)</formula>
    </cfRule>
  </conditionalFormatting>
  <conditionalFormatting sqref="F88">
    <cfRule type="expression" dxfId="29" priority="35">
      <formula>AND(ISBLANK($F88)=FALSE(),$F88&lt;=3)</formula>
    </cfRule>
  </conditionalFormatting>
  <conditionalFormatting sqref="F90">
    <cfRule type="expression" dxfId="28" priority="34">
      <formula>AND(ISBLANK($F90)=FALSE(),$F90&lt;=3)</formula>
    </cfRule>
  </conditionalFormatting>
  <conditionalFormatting sqref="F87">
    <cfRule type="expression" dxfId="27" priority="33">
      <formula>AND(ISBLANK($F87)=FALSE(),$F87&lt;=3)</formula>
    </cfRule>
  </conditionalFormatting>
  <conditionalFormatting sqref="F93">
    <cfRule type="expression" dxfId="26" priority="31">
      <formula>AND(ISBLANK($F93)=FALSE(),$F93&lt;=3)</formula>
    </cfRule>
  </conditionalFormatting>
  <conditionalFormatting sqref="F92">
    <cfRule type="expression" dxfId="25" priority="30">
      <formula>AND(ISBLANK(#REF!)=FALSE(),#REF!&lt;=3)</formula>
    </cfRule>
  </conditionalFormatting>
  <conditionalFormatting sqref="F92">
    <cfRule type="expression" dxfId="24" priority="29">
      <formula>AND(ISBLANK($F92)=FALSE(),$F92&lt;=3)</formula>
    </cfRule>
  </conditionalFormatting>
  <conditionalFormatting sqref="B102:C102">
    <cfRule type="expression" dxfId="23" priority="28">
      <formula>AND($E102="(em branco)",TODAY()&gt;$D102)</formula>
    </cfRule>
  </conditionalFormatting>
  <conditionalFormatting sqref="D102">
    <cfRule type="expression" dxfId="22" priority="27">
      <formula>AND($E102="(em branco)",TODAY()&gt;$D102)</formula>
    </cfRule>
  </conditionalFormatting>
  <conditionalFormatting sqref="F102">
    <cfRule type="expression" dxfId="21" priority="26">
      <formula>AND(ISBLANK($G102)=FALSE(),$G102&lt;=3)</formula>
    </cfRule>
  </conditionalFormatting>
  <conditionalFormatting sqref="F102">
    <cfRule type="expression" dxfId="20" priority="25">
      <formula>AND(ISBLANK($F102)=FALSE(),$F102&lt;=3)</formula>
    </cfRule>
  </conditionalFormatting>
  <conditionalFormatting sqref="F101">
    <cfRule type="expression" dxfId="19" priority="24">
      <formula>AND(ISBLANK($F101)=FALSE(),$F101&lt;=3)</formula>
    </cfRule>
  </conditionalFormatting>
  <conditionalFormatting sqref="F94:F96">
    <cfRule type="expression" dxfId="18" priority="23">
      <formula>AND(ISBLANK($F94)=FALSE(),$F94&lt;=3)</formula>
    </cfRule>
  </conditionalFormatting>
  <conditionalFormatting sqref="F97">
    <cfRule type="expression" dxfId="17" priority="22">
      <formula>AND(ISBLANK($F97)=FALSE(),$F97&lt;=3)</formula>
    </cfRule>
  </conditionalFormatting>
  <conditionalFormatting sqref="F98">
    <cfRule type="expression" dxfId="16" priority="21">
      <formula>AND(ISBLANK($F98)=FALSE(),$F98&lt;=3)</formula>
    </cfRule>
  </conditionalFormatting>
  <conditionalFormatting sqref="F99">
    <cfRule type="expression" dxfId="15" priority="20">
      <formula>AND(ISBLANK($F99)=FALSE(),$F99&lt;=3)</formula>
    </cfRule>
  </conditionalFormatting>
  <conditionalFormatting sqref="F100">
    <cfRule type="expression" dxfId="14" priority="19">
      <formula>AND(ISBLANK($F100)=FALSE(),$F100&lt;=3)</formula>
    </cfRule>
  </conditionalFormatting>
  <conditionalFormatting sqref="F104">
    <cfRule type="expression" dxfId="13" priority="18">
      <formula>AND(ISBLANK($F104)=FALSE(),$F104&lt;=3)</formula>
    </cfRule>
  </conditionalFormatting>
  <conditionalFormatting sqref="F103">
    <cfRule type="expression" dxfId="12" priority="17">
      <formula>AND(ISBLANK(#REF!)=FALSE(),#REF!&lt;=3)</formula>
    </cfRule>
  </conditionalFormatting>
  <conditionalFormatting sqref="F103">
    <cfRule type="expression" dxfId="11" priority="16">
      <formula>AND(ISBLANK($F103)=FALSE(),$F103&lt;=3)</formula>
    </cfRule>
  </conditionalFormatting>
  <conditionalFormatting sqref="B105:C105">
    <cfRule type="expression" dxfId="10" priority="15">
      <formula>AND($E105="(em branco)",TODAY()&gt;$D105)</formula>
    </cfRule>
  </conditionalFormatting>
  <conditionalFormatting sqref="D105">
    <cfRule type="expression" dxfId="9" priority="14">
      <formula>AND($E105="(em branco)",TODAY()&gt;$D105)</formula>
    </cfRule>
  </conditionalFormatting>
  <conditionalFormatting sqref="F105">
    <cfRule type="expression" dxfId="8" priority="13">
      <formula>AND(ISBLANK($G105)=FALSE(),$G105&lt;=3)</formula>
    </cfRule>
  </conditionalFormatting>
  <conditionalFormatting sqref="F105">
    <cfRule type="expression" dxfId="7" priority="12">
      <formula>AND(ISBLANK($F105)=FALSE(),$F105&lt;=3)</formula>
    </cfRule>
  </conditionalFormatting>
  <conditionalFormatting sqref="F107">
    <cfRule type="expression" dxfId="6" priority="7">
      <formula>AND(ISBLANK($F107)=FALSE(),$F107&lt;=3)</formula>
    </cfRule>
  </conditionalFormatting>
  <conditionalFormatting sqref="F106">
    <cfRule type="expression" dxfId="5" priority="6">
      <formula>AND(ISBLANK(#REF!)=FALSE(),#REF!&lt;=3)</formula>
    </cfRule>
  </conditionalFormatting>
  <conditionalFormatting sqref="F106">
    <cfRule type="expression" dxfId="4" priority="5">
      <formula>AND(ISBLANK($F106)=FALSE(),$F106&lt;=3)</formula>
    </cfRule>
  </conditionalFormatting>
  <conditionalFormatting sqref="B108:C108">
    <cfRule type="expression" dxfId="3" priority="4">
      <formula>AND($E108="(em branco)",TODAY()&gt;$D108)</formula>
    </cfRule>
  </conditionalFormatting>
  <conditionalFormatting sqref="D108">
    <cfRule type="expression" dxfId="2" priority="3">
      <formula>AND($E108="(em branco)",TODAY()&gt;$D108)</formula>
    </cfRule>
  </conditionalFormatting>
  <conditionalFormatting sqref="F108">
    <cfRule type="expression" dxfId="1" priority="2">
      <formula>AND(ISBLANK($G108)=FALSE(),$G108&lt;=3)</formula>
    </cfRule>
  </conditionalFormatting>
  <conditionalFormatting sqref="F108">
    <cfRule type="expression" dxfId="0" priority="1">
      <formula>AND(ISBLANK($F108)=FALSE(),$F108&lt;=3)</formula>
    </cfRule>
  </conditionalFormatting>
  <printOptions horizontalCentered="1"/>
  <pageMargins left="0.31496062992125984" right="0.31496062992125984" top="0.94488188976377963" bottom="0.43307086614173229" header="0.19685039370078741" footer="0.19685039370078741"/>
  <pageSetup paperSize="9" scale="75" fitToHeight="0" orientation="portrait" r:id="rId1"/>
  <headerFooter>
    <oddHeader>&amp;L&amp;G</oddHeader>
    <oddFooter>&amp;R&amp;8&amp;P/&amp;N</oddFooter>
  </headerFooter>
  <rowBreaks count="2" manualBreakCount="2">
    <brk id="48" min="1" max="5" man="1"/>
    <brk id="9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2020-10-02T10:12:36Z</dcterms:modified>
</cp:coreProperties>
</file>